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poules" sheetId="1" r:id="rId1"/>
    <sheet name="totaalresultaat" sheetId="2" r:id="rId2"/>
  </sheets>
  <definedNames>
    <definedName name="_xlnm.Print_Area" localSheetId="0">'poules'!#REF!</definedName>
  </definedNames>
  <calcPr fullCalcOnLoad="1"/>
</workbook>
</file>

<file path=xl/sharedStrings.xml><?xml version="1.0" encoding="utf-8"?>
<sst xmlns="http://schemas.openxmlformats.org/spreadsheetml/2006/main" count="545" uniqueCount="119">
  <si>
    <t>aantal</t>
  </si>
  <si>
    <t>poule 1</t>
  </si>
  <si>
    <t>poule 4</t>
  </si>
  <si>
    <t>poule 2</t>
  </si>
  <si>
    <t>poule 5</t>
  </si>
  <si>
    <t>poule 3</t>
  </si>
  <si>
    <t>Bomhof J.</t>
  </si>
  <si>
    <t>Booijink H.</t>
  </si>
  <si>
    <t>Oortwijn T.</t>
  </si>
  <si>
    <t>Totaal:</t>
  </si>
  <si>
    <t>gemaakt:</t>
  </si>
  <si>
    <t>percentage</t>
  </si>
  <si>
    <t>moyenne</t>
  </si>
  <si>
    <t xml:space="preserve">te </t>
  </si>
  <si>
    <t>maken:</t>
  </si>
  <si>
    <t>punten:</t>
  </si>
  <si>
    <t>beurten:</t>
  </si>
  <si>
    <t>poule 6</t>
  </si>
  <si>
    <t>Haan de F.</t>
  </si>
  <si>
    <t>behaalde</t>
  </si>
  <si>
    <t>Tot:</t>
  </si>
  <si>
    <t>te maken</t>
  </si>
  <si>
    <t>gemaakt</t>
  </si>
  <si>
    <t>beurten</t>
  </si>
  <si>
    <t>punten</t>
  </si>
  <si>
    <t>perc:</t>
  </si>
  <si>
    <t>stand:</t>
  </si>
  <si>
    <t>totaal</t>
  </si>
  <si>
    <t>cijfer</t>
  </si>
  <si>
    <t>eind-</t>
  </si>
  <si>
    <t>maken</t>
  </si>
  <si>
    <t xml:space="preserve">       </t>
  </si>
  <si>
    <t>te maken 50</t>
  </si>
  <si>
    <t>Mourik van G.</t>
  </si>
  <si>
    <t>tegenstander:</t>
  </si>
  <si>
    <t>Jan Verhoef Bokaal      2e ronde    24 deelnemers</t>
  </si>
  <si>
    <t>Eerste 8 gaan door naar de finale, nrs. 9-10 en 11 zijn reserve.</t>
  </si>
  <si>
    <t>te maken:</t>
  </si>
  <si>
    <t>Broekgerrits B.</t>
  </si>
  <si>
    <t xml:space="preserve">te maken: </t>
  </si>
  <si>
    <t>aantal te</t>
  </si>
  <si>
    <t>totaal te</t>
  </si>
  <si>
    <t>totaal aantal</t>
  </si>
  <si>
    <t>moyenne:</t>
  </si>
  <si>
    <t>naam:</t>
  </si>
  <si>
    <t>Heemstra H.</t>
  </si>
  <si>
    <t>Resultaat over 6 gespeelde poulewedstrijden van ronde 2:</t>
  </si>
  <si>
    <t>Gemiddelde van ronde 1 en ronde 2 samen is het te maken aantal in de finale.</t>
  </si>
  <si>
    <t>in finale</t>
  </si>
  <si>
    <t>Bomhof Johan</t>
  </si>
  <si>
    <t>Kieftenbeld Bernard</t>
  </si>
  <si>
    <t>Blankhorst Bernard</t>
  </si>
  <si>
    <t>Gerritsen Teun</t>
  </si>
  <si>
    <t>Welgraven Wiebe</t>
  </si>
  <si>
    <t>Nijhuis Henk</t>
  </si>
  <si>
    <t>Broekman Ad</t>
  </si>
  <si>
    <t>Heerink Herman</t>
  </si>
  <si>
    <t>Haan de Frans</t>
  </si>
  <si>
    <t>Hutten Arnold</t>
  </si>
  <si>
    <t>Gerritsen Cor</t>
  </si>
  <si>
    <t>Mourik van Gosen</t>
  </si>
  <si>
    <t>Kogelman Monique</t>
  </si>
  <si>
    <t>Koerhuis Jan</t>
  </si>
  <si>
    <t>Oortwijn Theo</t>
  </si>
  <si>
    <r>
      <t>R</t>
    </r>
    <r>
      <rPr>
        <sz val="10"/>
        <rFont val="Arial"/>
        <family val="2"/>
      </rPr>
      <t>ö</t>
    </r>
    <r>
      <rPr>
        <sz val="10"/>
        <rFont val="BAM Argo T"/>
        <family val="0"/>
      </rPr>
      <t>del Jo</t>
    </r>
    <r>
      <rPr>
        <sz val="10"/>
        <rFont val="BAM Argo T"/>
        <family val="0"/>
      </rPr>
      <t>han</t>
    </r>
  </si>
  <si>
    <t>Booijink Herman</t>
  </si>
  <si>
    <t>Hollander Henk</t>
  </si>
  <si>
    <t>Stegeman Bertus</t>
  </si>
  <si>
    <t>Broekgerrits Ben</t>
  </si>
  <si>
    <t>Wolfkamp Theo</t>
  </si>
  <si>
    <t>Heemstra Harm</t>
  </si>
  <si>
    <t>tel.nr:</t>
  </si>
  <si>
    <t>.0622448788</t>
  </si>
  <si>
    <t>Dec. 2010</t>
  </si>
  <si>
    <t>2010-2011</t>
  </si>
  <si>
    <t>Nijhuis H.</t>
  </si>
  <si>
    <t>Gerritsen T.</t>
  </si>
  <si>
    <t>Stegeman B.</t>
  </si>
  <si>
    <t>Broekman A.</t>
  </si>
  <si>
    <t>Heerink H.</t>
  </si>
  <si>
    <t>Hollander H.</t>
  </si>
  <si>
    <r>
      <t>R</t>
    </r>
    <r>
      <rPr>
        <b/>
        <sz val="14"/>
        <color indexed="40"/>
        <rFont val="Arial"/>
        <family val="2"/>
      </rPr>
      <t>ödel J.</t>
    </r>
  </si>
  <si>
    <t>Woude van der C.</t>
  </si>
  <si>
    <t>Kieftenbeld B.</t>
  </si>
  <si>
    <t>Wolfkamp T.</t>
  </si>
  <si>
    <t>Welgraven W.</t>
  </si>
  <si>
    <t>Blankhorst B.</t>
  </si>
  <si>
    <t>Gerritsen C.</t>
  </si>
  <si>
    <t>Koerhuis J.</t>
  </si>
  <si>
    <t>Kogelman M.</t>
  </si>
  <si>
    <t>Hutten A.</t>
  </si>
  <si>
    <t>Woude van der Ch.</t>
  </si>
  <si>
    <t>Haaren van A.</t>
  </si>
  <si>
    <t>Totaalresultaten 2e  ronde Jan Verhoef Bokaal 2010-2011</t>
  </si>
  <si>
    <t>Haaren van, Anne</t>
  </si>
  <si>
    <t>Haan de, Frans</t>
  </si>
  <si>
    <t>Wolfkamp, Theo</t>
  </si>
  <si>
    <t>Kieftenbeld, Bernard</t>
  </si>
  <si>
    <t>Broekman, Ad</t>
  </si>
  <si>
    <t>Welgraven, Wiebe</t>
  </si>
  <si>
    <t>Koerhuis, Jan</t>
  </si>
  <si>
    <t>Blankhorst, Bernard</t>
  </si>
  <si>
    <t>Heerink, Herman</t>
  </si>
  <si>
    <t>Bomhof, Johan</t>
  </si>
  <si>
    <t>Gerritsen, Teun</t>
  </si>
  <si>
    <t>Nijhuis, Henk</t>
  </si>
  <si>
    <t>Hutten, Arnold</t>
  </si>
  <si>
    <t>Gerritsen, Cor</t>
  </si>
  <si>
    <t>Mourik van, Gosen</t>
  </si>
  <si>
    <t>Kogelman, Monique</t>
  </si>
  <si>
    <t>Oortwijn, Theo</t>
  </si>
  <si>
    <t>Booijink, Herman</t>
  </si>
  <si>
    <t>Hollander, Henk</t>
  </si>
  <si>
    <t>Stegeman, Bertus</t>
  </si>
  <si>
    <t>Broekgerrits, Ben</t>
  </si>
  <si>
    <t>Woude van der, Chris</t>
  </si>
  <si>
    <t>Heemstra, Harm</t>
  </si>
  <si>
    <r>
      <t>R</t>
    </r>
    <r>
      <rPr>
        <sz val="10"/>
        <rFont val="Arial"/>
        <family val="2"/>
      </rPr>
      <t>ö</t>
    </r>
    <r>
      <rPr>
        <sz val="10"/>
        <rFont val="BAM Argo T"/>
        <family val="0"/>
      </rPr>
      <t>del, Johan</t>
    </r>
  </si>
  <si>
    <t>Vet gedrukt zijn verhoogd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</si>
</sst>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"/>
    <numFmt numFmtId="189" formatCode="0.000%"/>
    <numFmt numFmtId="190" formatCode="0.000000000"/>
    <numFmt numFmtId="191" formatCode="0#########"/>
    <numFmt numFmtId="192" formatCode="_-[$€]\ * #,##0.00_-;_-[$€]\ * #,##0.00\-;_-[$€]\ * &quot;-&quot;??_-;_-@_-"/>
    <numFmt numFmtId="193" formatCode="#,##0.000"/>
  </numFmts>
  <fonts count="82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BAM Argo T"/>
      <family val="0"/>
    </font>
    <font>
      <b/>
      <sz val="14"/>
      <color indexed="10"/>
      <name val="BAM Argo T"/>
      <family val="0"/>
    </font>
    <font>
      <sz val="10"/>
      <color indexed="10"/>
      <name val="BAM Argo T"/>
      <family val="0"/>
    </font>
    <font>
      <b/>
      <sz val="10"/>
      <color indexed="10"/>
      <name val="BAM Argo T"/>
      <family val="0"/>
    </font>
    <font>
      <b/>
      <i/>
      <sz val="10"/>
      <color indexed="10"/>
      <name val="Arial"/>
      <family val="2"/>
    </font>
    <font>
      <b/>
      <sz val="14"/>
      <color indexed="51"/>
      <name val="BAM Argo T"/>
      <family val="0"/>
    </font>
    <font>
      <b/>
      <i/>
      <sz val="10"/>
      <color indexed="51"/>
      <name val="Arial"/>
      <family val="2"/>
    </font>
    <font>
      <b/>
      <sz val="14"/>
      <color indexed="40"/>
      <name val="BAM Argo T"/>
      <family val="0"/>
    </font>
    <font>
      <b/>
      <i/>
      <sz val="10"/>
      <color indexed="40"/>
      <name val="Arial"/>
      <family val="2"/>
    </font>
    <font>
      <b/>
      <i/>
      <sz val="10"/>
      <color indexed="11"/>
      <name val="Arial"/>
      <family val="2"/>
    </font>
    <font>
      <b/>
      <sz val="14"/>
      <color indexed="11"/>
      <name val="BAM Argo T"/>
      <family val="0"/>
    </font>
    <font>
      <b/>
      <sz val="10"/>
      <color indexed="10"/>
      <name val="Arial"/>
      <family val="2"/>
    </font>
    <font>
      <b/>
      <sz val="14"/>
      <color indexed="14"/>
      <name val="Arial"/>
      <family val="2"/>
    </font>
    <font>
      <b/>
      <i/>
      <sz val="10"/>
      <color indexed="14"/>
      <name val="Arial"/>
      <family val="2"/>
    </font>
    <font>
      <b/>
      <sz val="14"/>
      <color indexed="14"/>
      <name val="BAM Argo T"/>
      <family val="0"/>
    </font>
    <font>
      <b/>
      <sz val="14"/>
      <name val="Arial"/>
      <family val="2"/>
    </font>
    <font>
      <b/>
      <sz val="10"/>
      <name val="BAM Argo T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color indexed="10"/>
      <name val="BAM Argo T"/>
      <family val="0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b/>
      <sz val="12"/>
      <color indexed="51"/>
      <name val="BAM Argo T"/>
      <family val="0"/>
    </font>
    <font>
      <b/>
      <sz val="12"/>
      <color indexed="51"/>
      <name val="Arial"/>
      <family val="2"/>
    </font>
    <font>
      <b/>
      <sz val="12"/>
      <color indexed="40"/>
      <name val="BAM Argo T"/>
      <family val="0"/>
    </font>
    <font>
      <b/>
      <sz val="12"/>
      <color indexed="40"/>
      <name val="Arial"/>
      <family val="2"/>
    </font>
    <font>
      <b/>
      <sz val="12"/>
      <color indexed="11"/>
      <name val="BAM Argo T"/>
      <family val="0"/>
    </font>
    <font>
      <b/>
      <sz val="12"/>
      <color indexed="11"/>
      <name val="Arial"/>
      <family val="2"/>
    </font>
    <font>
      <b/>
      <sz val="12"/>
      <color indexed="14"/>
      <name val="BAM Argo T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40"/>
      <name val="Arial"/>
      <family val="2"/>
    </font>
    <font>
      <sz val="10"/>
      <color indexed="12"/>
      <name val="BAM Argo T"/>
      <family val="0"/>
    </font>
    <font>
      <sz val="14"/>
      <name val="BAM Argo 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31" borderId="7" applyNumberFormat="0" applyFont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9" fontId="3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11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1" xfId="0" applyFont="1" applyBorder="1" applyAlignment="1">
      <alignment/>
    </xf>
    <xf numFmtId="0" fontId="3" fillId="36" borderId="32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10" fontId="9" fillId="0" borderId="0" xfId="56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93" fontId="4" fillId="0" borderId="29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26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0" fontId="6" fillId="37" borderId="0" xfId="0" applyFont="1" applyFill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6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23" fillId="0" borderId="2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6" fontId="3" fillId="0" borderId="36" xfId="0" applyNumberFormat="1" applyFont="1" applyFill="1" applyBorder="1" applyAlignment="1">
      <alignment horizontal="center"/>
    </xf>
    <xf numFmtId="186" fontId="3" fillId="0" borderId="37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186" fontId="4" fillId="0" borderId="24" xfId="0" applyNumberFormat="1" applyFont="1" applyFill="1" applyBorder="1" applyAlignment="1">
      <alignment horizontal="center"/>
    </xf>
    <xf numFmtId="186" fontId="4" fillId="0" borderId="3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6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9" fontId="4" fillId="0" borderId="14" xfId="0" applyNumberFormat="1" applyFont="1" applyBorder="1" applyAlignment="1">
      <alignment horizontal="center"/>
    </xf>
    <xf numFmtId="189" fontId="4" fillId="0" borderId="16" xfId="0" applyNumberFormat="1" applyFont="1" applyBorder="1" applyAlignment="1">
      <alignment horizontal="center"/>
    </xf>
    <xf numFmtId="193" fontId="4" fillId="0" borderId="1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89" fontId="4" fillId="0" borderId="34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89" fontId="41" fillId="0" borderId="14" xfId="0" applyNumberFormat="1" applyFont="1" applyBorder="1" applyAlignment="1">
      <alignment horizontal="center"/>
    </xf>
    <xf numFmtId="193" fontId="41" fillId="0" borderId="13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89" fontId="42" fillId="0" borderId="14" xfId="0" applyNumberFormat="1" applyFont="1" applyBorder="1" applyAlignment="1">
      <alignment horizontal="center"/>
    </xf>
    <xf numFmtId="193" fontId="42" fillId="0" borderId="13" xfId="0" applyNumberFormat="1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186" fontId="3" fillId="0" borderId="3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44" fillId="0" borderId="0" xfId="0" applyFont="1" applyBorder="1" applyAlignment="1">
      <alignment/>
    </xf>
    <xf numFmtId="1" fontId="44" fillId="0" borderId="41" xfId="0" applyNumberFormat="1" applyFont="1" applyBorder="1" applyAlignment="1">
      <alignment/>
    </xf>
    <xf numFmtId="1" fontId="44" fillId="0" borderId="42" xfId="0" applyNumberFormat="1" applyFont="1" applyBorder="1" applyAlignment="1">
      <alignment/>
    </xf>
    <xf numFmtId="1" fontId="44" fillId="0" borderId="43" xfId="0" applyNumberFormat="1" applyFont="1" applyBorder="1" applyAlignment="1">
      <alignment/>
    </xf>
    <xf numFmtId="1" fontId="44" fillId="0" borderId="44" xfId="0" applyNumberFormat="1" applyFont="1" applyBorder="1" applyAlignment="1">
      <alignment/>
    </xf>
    <xf numFmtId="1" fontId="44" fillId="0" borderId="4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14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1" fillId="38" borderId="27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6" fontId="3" fillId="39" borderId="33" xfId="0" applyNumberFormat="1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189" fontId="41" fillId="0" borderId="20" xfId="0" applyNumberFormat="1" applyFont="1" applyBorder="1" applyAlignment="1">
      <alignment horizontal="center"/>
    </xf>
    <xf numFmtId="189" fontId="42" fillId="0" borderId="34" xfId="0" applyNumberFormat="1" applyFont="1" applyBorder="1" applyAlignment="1">
      <alignment horizontal="center"/>
    </xf>
    <xf numFmtId="193" fontId="41" fillId="0" borderId="19" xfId="0" applyNumberFormat="1" applyFont="1" applyBorder="1" applyAlignment="1">
      <alignment horizontal="center"/>
    </xf>
    <xf numFmtId="193" fontId="42" fillId="0" borderId="29" xfId="0" applyNumberFormat="1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21" fillId="38" borderId="50" xfId="0" applyFont="1" applyFill="1" applyBorder="1" applyAlignment="1">
      <alignment horizontal="center"/>
    </xf>
    <xf numFmtId="0" fontId="43" fillId="38" borderId="28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1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0" fontId="41" fillId="38" borderId="50" xfId="0" applyFont="1" applyFill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3" xfId="0" applyFont="1" applyFill="1" applyBorder="1" applyAlignment="1">
      <alignment/>
    </xf>
    <xf numFmtId="0" fontId="42" fillId="38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38" borderId="3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42" fillId="0" borderId="26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189" fontId="42" fillId="0" borderId="51" xfId="0" applyNumberFormat="1" applyFont="1" applyBorder="1" applyAlignment="1">
      <alignment horizontal="center"/>
    </xf>
    <xf numFmtId="193" fontId="42" fillId="0" borderId="26" xfId="0" applyNumberFormat="1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43" fillId="38" borderId="53" xfId="0" applyFont="1" applyFill="1" applyBorder="1" applyAlignment="1">
      <alignment horizontal="center"/>
    </xf>
    <xf numFmtId="0" fontId="46" fillId="0" borderId="29" xfId="0" applyFont="1" applyBorder="1" applyAlignment="1">
      <alignment/>
    </xf>
    <xf numFmtId="0" fontId="26" fillId="0" borderId="0" xfId="0" applyFont="1" applyFill="1" applyBorder="1" applyAlignment="1">
      <alignment/>
    </xf>
    <xf numFmtId="0" fontId="41" fillId="0" borderId="52" xfId="0" applyFont="1" applyBorder="1" applyAlignment="1">
      <alignment horizontal="center"/>
    </xf>
    <xf numFmtId="189" fontId="41" fillId="0" borderId="51" xfId="0" applyNumberFormat="1" applyFont="1" applyBorder="1" applyAlignment="1">
      <alignment horizontal="center"/>
    </xf>
    <xf numFmtId="193" fontId="41" fillId="0" borderId="26" xfId="0" applyNumberFormat="1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21" fillId="38" borderId="53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38" borderId="30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2"/>
  <sheetViews>
    <sheetView zoomScaleSheetLayoutView="75" zoomScalePageLayoutView="0" workbookViewId="0" topLeftCell="C103">
      <selection activeCell="P116" sqref="P116"/>
    </sheetView>
  </sheetViews>
  <sheetFormatPr defaultColWidth="9.00390625" defaultRowHeight="12.75"/>
  <cols>
    <col min="1" max="1" width="16.875" style="0" customWidth="1"/>
    <col min="2" max="2" width="11.375" style="0" customWidth="1"/>
    <col min="3" max="3" width="11.875" style="0" customWidth="1"/>
    <col min="6" max="6" width="10.75390625" style="0" customWidth="1"/>
    <col min="7" max="7" width="9.125" style="94" customWidth="1"/>
    <col min="8" max="8" width="3.875" style="0" customWidth="1"/>
    <col min="9" max="9" width="17.625" style="0" customWidth="1"/>
    <col min="11" max="11" width="11.625" style="0" customWidth="1"/>
    <col min="14" max="14" width="11.625" style="0" customWidth="1"/>
    <col min="15" max="15" width="9.125" style="94" customWidth="1"/>
    <col min="16" max="16" width="12.375" style="0" customWidth="1"/>
    <col min="17" max="17" width="17.375" style="3" customWidth="1"/>
    <col min="18" max="19" width="9.125" style="3" customWidth="1"/>
    <col min="20" max="20" width="17.375" style="3" customWidth="1"/>
    <col min="21" max="21" width="15.375" style="3" customWidth="1"/>
    <col min="22" max="16384" width="9.125" style="3" customWidth="1"/>
  </cols>
  <sheetData>
    <row r="1" spans="1:16" ht="26.25">
      <c r="A1" s="108" t="s">
        <v>35</v>
      </c>
      <c r="B1" s="109"/>
      <c r="C1" s="109"/>
      <c r="D1" s="109"/>
      <c r="E1" s="1"/>
      <c r="F1" s="3"/>
      <c r="G1" s="101"/>
      <c r="H1" s="4"/>
      <c r="I1" s="3"/>
      <c r="J1" s="3"/>
      <c r="K1" s="3"/>
      <c r="L1" s="3"/>
      <c r="M1" s="3"/>
      <c r="N1" s="3"/>
      <c r="O1" s="104"/>
      <c r="P1" s="3"/>
    </row>
    <row r="2" spans="1:45" ht="21.75" customHeight="1">
      <c r="A2" s="80" t="s">
        <v>74</v>
      </c>
      <c r="B2" s="2"/>
      <c r="C2" s="1"/>
      <c r="D2" s="43"/>
      <c r="E2" s="44"/>
      <c r="F2" s="2"/>
      <c r="G2" s="106" t="s">
        <v>73</v>
      </c>
      <c r="H2" s="10"/>
      <c r="I2" s="5"/>
      <c r="J2" s="5"/>
      <c r="K2" s="5"/>
      <c r="L2" s="5"/>
      <c r="M2" s="5"/>
      <c r="N2" s="5"/>
      <c r="O2" s="8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5.75">
      <c r="A3" s="37" t="s">
        <v>1</v>
      </c>
      <c r="B3" s="3"/>
      <c r="C3" s="3"/>
      <c r="D3" s="3"/>
      <c r="E3" s="3"/>
      <c r="F3" s="14"/>
      <c r="G3" s="86"/>
      <c r="H3" s="6"/>
      <c r="I3" s="39" t="s">
        <v>3</v>
      </c>
      <c r="J3" s="112"/>
      <c r="K3" s="3"/>
      <c r="L3" s="3"/>
      <c r="M3" s="3"/>
      <c r="N3" s="14"/>
      <c r="O3" s="86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8.75" thickBot="1">
      <c r="A4" s="65" t="s">
        <v>75</v>
      </c>
      <c r="B4" s="64"/>
      <c r="C4" s="110" t="s">
        <v>37</v>
      </c>
      <c r="D4" s="111">
        <v>85</v>
      </c>
      <c r="E4" s="3"/>
      <c r="F4" s="14"/>
      <c r="G4" s="86"/>
      <c r="H4" s="6"/>
      <c r="I4" s="68" t="s">
        <v>78</v>
      </c>
      <c r="J4" s="66"/>
      <c r="K4" s="113" t="s">
        <v>37</v>
      </c>
      <c r="L4" s="114">
        <v>85</v>
      </c>
      <c r="M4" s="3"/>
      <c r="N4" s="14"/>
      <c r="O4" s="86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3.5" thickBot="1">
      <c r="A5" s="165"/>
      <c r="B5" s="20" t="s">
        <v>13</v>
      </c>
      <c r="C5" s="15" t="s">
        <v>10</v>
      </c>
      <c r="D5" s="20" t="s">
        <v>0</v>
      </c>
      <c r="E5" s="15" t="s">
        <v>15</v>
      </c>
      <c r="F5" s="17" t="s">
        <v>11</v>
      </c>
      <c r="G5" s="95" t="s">
        <v>12</v>
      </c>
      <c r="H5" s="6"/>
      <c r="I5" s="72"/>
      <c r="J5" s="20" t="s">
        <v>13</v>
      </c>
      <c r="K5" s="15" t="s">
        <v>10</v>
      </c>
      <c r="L5" s="20" t="s">
        <v>0</v>
      </c>
      <c r="M5" s="15" t="s">
        <v>15</v>
      </c>
      <c r="N5" s="17" t="s">
        <v>11</v>
      </c>
      <c r="O5" s="95" t="s">
        <v>12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3.5" thickBot="1">
      <c r="A6" s="166" t="s">
        <v>34</v>
      </c>
      <c r="B6" s="25" t="s">
        <v>14</v>
      </c>
      <c r="C6" s="26"/>
      <c r="D6" s="25" t="s">
        <v>16</v>
      </c>
      <c r="E6" s="26"/>
      <c r="F6" s="27" t="s">
        <v>10</v>
      </c>
      <c r="G6" s="96" t="s">
        <v>10</v>
      </c>
      <c r="H6" s="6"/>
      <c r="I6" s="107" t="s">
        <v>34</v>
      </c>
      <c r="J6" s="25" t="s">
        <v>14</v>
      </c>
      <c r="K6" s="26"/>
      <c r="L6" s="25" t="s">
        <v>16</v>
      </c>
      <c r="M6" s="26"/>
      <c r="N6" s="27" t="s">
        <v>10</v>
      </c>
      <c r="O6" s="96" t="s">
        <v>10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172" t="s">
        <v>52</v>
      </c>
      <c r="B7" s="34">
        <v>85</v>
      </c>
      <c r="C7" s="23">
        <v>66</v>
      </c>
      <c r="D7" s="22">
        <v>33</v>
      </c>
      <c r="E7" s="23">
        <v>0</v>
      </c>
      <c r="F7" s="24">
        <f aca="true" t="shared" si="0" ref="F7:F12">C7/B7</f>
        <v>0.7764705882352941</v>
      </c>
      <c r="G7" s="97">
        <f aca="true" t="shared" si="1" ref="G7:G13">C7/D7</f>
        <v>2</v>
      </c>
      <c r="H7" s="6"/>
      <c r="I7" s="167" t="s">
        <v>49</v>
      </c>
      <c r="J7" s="34">
        <v>85</v>
      </c>
      <c r="K7" s="23">
        <v>48</v>
      </c>
      <c r="L7" s="22">
        <v>29</v>
      </c>
      <c r="M7" s="23">
        <v>0</v>
      </c>
      <c r="N7" s="24">
        <f aca="true" t="shared" si="2" ref="N7:N12">K7/J7</f>
        <v>0.5647058823529412</v>
      </c>
      <c r="O7" s="97">
        <f aca="true" t="shared" si="3" ref="O7:O13">K7/L7</f>
        <v>1.6551724137931034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12.75">
      <c r="A8" s="169" t="s">
        <v>52</v>
      </c>
      <c r="B8" s="34">
        <v>85</v>
      </c>
      <c r="C8" s="19">
        <v>85</v>
      </c>
      <c r="D8" s="21">
        <v>33</v>
      </c>
      <c r="E8" s="19">
        <v>2</v>
      </c>
      <c r="F8" s="18">
        <f t="shared" si="0"/>
        <v>1</v>
      </c>
      <c r="G8" s="99">
        <f t="shared" si="1"/>
        <v>2.5757575757575757</v>
      </c>
      <c r="H8" s="6"/>
      <c r="I8" s="168" t="s">
        <v>49</v>
      </c>
      <c r="J8" s="34">
        <v>85</v>
      </c>
      <c r="K8" s="19">
        <v>85</v>
      </c>
      <c r="L8" s="21">
        <v>33</v>
      </c>
      <c r="M8" s="19">
        <v>2</v>
      </c>
      <c r="N8" s="18">
        <f t="shared" si="2"/>
        <v>1</v>
      </c>
      <c r="O8" s="99">
        <f t="shared" si="3"/>
        <v>2.5757575757575757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2.75">
      <c r="A9" s="169" t="s">
        <v>67</v>
      </c>
      <c r="B9" s="34">
        <v>85</v>
      </c>
      <c r="C9" s="19">
        <v>85</v>
      </c>
      <c r="D9" s="21">
        <v>23</v>
      </c>
      <c r="E9" s="19">
        <v>2</v>
      </c>
      <c r="F9" s="18">
        <f t="shared" si="0"/>
        <v>1</v>
      </c>
      <c r="G9" s="99">
        <f t="shared" si="1"/>
        <v>3.6956521739130435</v>
      </c>
      <c r="H9" s="6"/>
      <c r="I9" s="169" t="s">
        <v>68</v>
      </c>
      <c r="J9" s="34">
        <v>85</v>
      </c>
      <c r="K9" s="19">
        <v>83</v>
      </c>
      <c r="L9" s="21">
        <v>28</v>
      </c>
      <c r="M9" s="19">
        <v>0</v>
      </c>
      <c r="N9" s="18">
        <f t="shared" si="2"/>
        <v>0.9764705882352941</v>
      </c>
      <c r="O9" s="99">
        <f t="shared" si="3"/>
        <v>2.9642857142857144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169" t="s">
        <v>67</v>
      </c>
      <c r="B10" s="34">
        <v>85</v>
      </c>
      <c r="C10" s="19">
        <v>85</v>
      </c>
      <c r="D10" s="21">
        <v>32</v>
      </c>
      <c r="E10" s="19">
        <v>2</v>
      </c>
      <c r="F10" s="18">
        <f t="shared" si="0"/>
        <v>1</v>
      </c>
      <c r="G10" s="99">
        <f t="shared" si="1"/>
        <v>2.65625</v>
      </c>
      <c r="H10" s="6"/>
      <c r="I10" s="169" t="s">
        <v>68</v>
      </c>
      <c r="J10" s="34">
        <v>85</v>
      </c>
      <c r="K10" s="19">
        <v>85</v>
      </c>
      <c r="L10" s="21">
        <v>29</v>
      </c>
      <c r="M10" s="19">
        <v>2</v>
      </c>
      <c r="N10" s="18">
        <f t="shared" si="2"/>
        <v>1</v>
      </c>
      <c r="O10" s="99">
        <f t="shared" si="3"/>
        <v>2.9310344827586206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2.75">
      <c r="A11" s="169" t="s">
        <v>60</v>
      </c>
      <c r="B11" s="34">
        <v>85</v>
      </c>
      <c r="C11" s="19">
        <v>85</v>
      </c>
      <c r="D11" s="21">
        <v>35</v>
      </c>
      <c r="E11" s="19">
        <v>2</v>
      </c>
      <c r="F11" s="18">
        <f t="shared" si="0"/>
        <v>1</v>
      </c>
      <c r="G11" s="99">
        <f t="shared" si="1"/>
        <v>2.4285714285714284</v>
      </c>
      <c r="H11" s="6"/>
      <c r="I11" s="170" t="s">
        <v>56</v>
      </c>
      <c r="J11" s="34">
        <v>85</v>
      </c>
      <c r="K11" s="19">
        <v>85</v>
      </c>
      <c r="L11" s="21">
        <v>28</v>
      </c>
      <c r="M11" s="19">
        <v>2</v>
      </c>
      <c r="N11" s="18">
        <f t="shared" si="2"/>
        <v>1</v>
      </c>
      <c r="O11" s="99">
        <f t="shared" si="3"/>
        <v>3.0357142857142856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3.5" customHeight="1" thickBot="1">
      <c r="A12" s="173" t="s">
        <v>60</v>
      </c>
      <c r="B12" s="34">
        <v>85</v>
      </c>
      <c r="C12" s="29">
        <v>85</v>
      </c>
      <c r="D12" s="28">
        <v>23</v>
      </c>
      <c r="E12" s="29">
        <v>2</v>
      </c>
      <c r="F12" s="30">
        <f t="shared" si="0"/>
        <v>1</v>
      </c>
      <c r="G12" s="100">
        <f t="shared" si="1"/>
        <v>3.6956521739130435</v>
      </c>
      <c r="H12" s="6"/>
      <c r="I12" s="171" t="s">
        <v>56</v>
      </c>
      <c r="J12" s="34">
        <v>85</v>
      </c>
      <c r="K12" s="29">
        <v>85</v>
      </c>
      <c r="L12" s="28">
        <v>29</v>
      </c>
      <c r="M12" s="29">
        <v>2</v>
      </c>
      <c r="N12" s="30">
        <f t="shared" si="2"/>
        <v>1</v>
      </c>
      <c r="O12" s="100">
        <f t="shared" si="3"/>
        <v>2.9310344827586206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3.5" customHeight="1" thickBot="1">
      <c r="A13" s="36" t="s">
        <v>9</v>
      </c>
      <c r="B13" s="31">
        <f>SUM(B7:B12)</f>
        <v>510</v>
      </c>
      <c r="C13" s="32">
        <f>SUM(C7:C12)</f>
        <v>491</v>
      </c>
      <c r="D13" s="31">
        <f>SUM(D6:D12)</f>
        <v>179</v>
      </c>
      <c r="E13" s="32">
        <f>SUM(E6:E12)</f>
        <v>10</v>
      </c>
      <c r="F13" s="33">
        <f>SUM(F7:F12)/6</f>
        <v>0.9627450980392157</v>
      </c>
      <c r="G13" s="191">
        <f t="shared" si="1"/>
        <v>2.7430167597765363</v>
      </c>
      <c r="H13" s="81"/>
      <c r="I13" s="36" t="s">
        <v>9</v>
      </c>
      <c r="J13" s="31">
        <f>SUM(J7:J12)</f>
        <v>510</v>
      </c>
      <c r="K13" s="32">
        <f>SUM(K7:K12)</f>
        <v>471</v>
      </c>
      <c r="L13" s="31">
        <f>SUM(L6:L12)</f>
        <v>176</v>
      </c>
      <c r="M13" s="32">
        <f>SUM(M6:M12)</f>
        <v>8</v>
      </c>
      <c r="N13" s="33">
        <f>SUM(N7:N12)/6</f>
        <v>0.9235294117647058</v>
      </c>
      <c r="O13" s="191">
        <f t="shared" si="3"/>
        <v>2.6761363636363638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2.75">
      <c r="A14" s="1"/>
      <c r="B14" s="1"/>
      <c r="C14" s="1"/>
      <c r="D14" s="1"/>
      <c r="E14" s="1"/>
      <c r="F14" s="3"/>
      <c r="G14" s="101"/>
      <c r="H14" s="6"/>
      <c r="I14" s="1"/>
      <c r="J14" s="1"/>
      <c r="K14" s="1"/>
      <c r="L14" s="1"/>
      <c r="M14" s="1"/>
      <c r="N14" s="3"/>
      <c r="O14" s="10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8.75" thickBot="1">
      <c r="A15" s="65" t="s">
        <v>76</v>
      </c>
      <c r="B15" s="66"/>
      <c r="C15" s="110" t="s">
        <v>37</v>
      </c>
      <c r="D15" s="111">
        <v>65</v>
      </c>
      <c r="E15" s="3"/>
      <c r="F15" s="14"/>
      <c r="G15" s="86"/>
      <c r="H15" s="6"/>
      <c r="I15" s="68" t="s">
        <v>6</v>
      </c>
      <c r="J15" s="66"/>
      <c r="K15" s="113" t="s">
        <v>37</v>
      </c>
      <c r="L15" s="114">
        <v>62</v>
      </c>
      <c r="M15" s="3"/>
      <c r="N15" s="14"/>
      <c r="O15" s="8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2.75">
      <c r="A16" s="73"/>
      <c r="B16" s="20" t="s">
        <v>13</v>
      </c>
      <c r="C16" s="15" t="s">
        <v>10</v>
      </c>
      <c r="D16" s="20" t="s">
        <v>0</v>
      </c>
      <c r="E16" s="15" t="s">
        <v>15</v>
      </c>
      <c r="F16" s="17" t="s">
        <v>11</v>
      </c>
      <c r="G16" s="95" t="s">
        <v>12</v>
      </c>
      <c r="H16" s="6"/>
      <c r="I16" s="72"/>
      <c r="J16" s="20" t="s">
        <v>13</v>
      </c>
      <c r="K16" s="15" t="s">
        <v>10</v>
      </c>
      <c r="L16" s="20" t="s">
        <v>0</v>
      </c>
      <c r="M16" s="15" t="s">
        <v>15</v>
      </c>
      <c r="N16" s="17" t="s">
        <v>11</v>
      </c>
      <c r="O16" s="95" t="s">
        <v>12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3.5" thickBot="1">
      <c r="A17" s="107" t="s">
        <v>34</v>
      </c>
      <c r="B17" s="25" t="s">
        <v>14</v>
      </c>
      <c r="C17" s="26"/>
      <c r="D17" s="25" t="s">
        <v>16</v>
      </c>
      <c r="E17" s="26"/>
      <c r="F17" s="27" t="s">
        <v>10</v>
      </c>
      <c r="G17" s="96" t="s">
        <v>10</v>
      </c>
      <c r="H17" s="6"/>
      <c r="I17" s="16" t="s">
        <v>34</v>
      </c>
      <c r="J17" s="25" t="s">
        <v>14</v>
      </c>
      <c r="K17" s="26"/>
      <c r="L17" s="25" t="s">
        <v>16</v>
      </c>
      <c r="M17" s="26"/>
      <c r="N17" s="27" t="s">
        <v>10</v>
      </c>
      <c r="O17" s="96" t="s">
        <v>10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2.75">
      <c r="A18" s="67" t="s">
        <v>54</v>
      </c>
      <c r="B18" s="34">
        <v>65</v>
      </c>
      <c r="C18" s="23">
        <v>65</v>
      </c>
      <c r="D18" s="22">
        <v>33</v>
      </c>
      <c r="E18" s="23">
        <v>2</v>
      </c>
      <c r="F18" s="24">
        <f aca="true" t="shared" si="4" ref="F18:F23">C18/B18</f>
        <v>1</v>
      </c>
      <c r="G18" s="97">
        <f aca="true" t="shared" si="5" ref="G18:G24">C18/D18</f>
        <v>1.9696969696969697</v>
      </c>
      <c r="H18" s="6"/>
      <c r="I18" s="172" t="s">
        <v>55</v>
      </c>
      <c r="J18" s="34">
        <v>62</v>
      </c>
      <c r="K18" s="23">
        <v>62</v>
      </c>
      <c r="L18" s="22">
        <v>29</v>
      </c>
      <c r="M18" s="23">
        <v>2</v>
      </c>
      <c r="N18" s="24">
        <f aca="true" t="shared" si="6" ref="N18:N23">K18/J18</f>
        <v>1</v>
      </c>
      <c r="O18" s="97">
        <f aca="true" t="shared" si="7" ref="O18:O24">K18/L18</f>
        <v>2.1379310344827585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2.75">
      <c r="A19" s="90" t="s">
        <v>54</v>
      </c>
      <c r="B19" s="34">
        <v>65</v>
      </c>
      <c r="C19" s="19">
        <v>53</v>
      </c>
      <c r="D19" s="21">
        <v>33</v>
      </c>
      <c r="E19" s="19">
        <v>0</v>
      </c>
      <c r="F19" s="18">
        <f t="shared" si="4"/>
        <v>0.8153846153846154</v>
      </c>
      <c r="G19" s="99">
        <f t="shared" si="5"/>
        <v>1.606060606060606</v>
      </c>
      <c r="H19" s="6"/>
      <c r="I19" s="169" t="s">
        <v>55</v>
      </c>
      <c r="J19" s="34">
        <v>62</v>
      </c>
      <c r="K19" s="19">
        <v>58</v>
      </c>
      <c r="L19" s="21">
        <v>33</v>
      </c>
      <c r="M19" s="19">
        <v>0</v>
      </c>
      <c r="N19" s="18">
        <f t="shared" si="6"/>
        <v>0.9354838709677419</v>
      </c>
      <c r="O19" s="99">
        <f t="shared" si="7"/>
        <v>1.7575757575757576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2.75">
      <c r="A20" s="169" t="s">
        <v>67</v>
      </c>
      <c r="B20" s="34">
        <v>65</v>
      </c>
      <c r="C20" s="19">
        <v>65</v>
      </c>
      <c r="D20" s="21">
        <v>19</v>
      </c>
      <c r="E20" s="19">
        <v>2</v>
      </c>
      <c r="F20" s="18">
        <f t="shared" si="4"/>
        <v>1</v>
      </c>
      <c r="G20" s="99">
        <f t="shared" si="5"/>
        <v>3.4210526315789473</v>
      </c>
      <c r="H20" s="6"/>
      <c r="I20" s="169" t="s">
        <v>68</v>
      </c>
      <c r="J20" s="34">
        <v>62</v>
      </c>
      <c r="K20" s="19">
        <v>62</v>
      </c>
      <c r="L20" s="21">
        <v>26</v>
      </c>
      <c r="M20" s="19">
        <v>2</v>
      </c>
      <c r="N20" s="18">
        <f t="shared" si="6"/>
        <v>1</v>
      </c>
      <c r="O20" s="99">
        <f t="shared" si="7"/>
        <v>2.3846153846153846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2.75">
      <c r="A21" s="169" t="s">
        <v>67</v>
      </c>
      <c r="B21" s="34">
        <v>65</v>
      </c>
      <c r="C21" s="19">
        <v>62</v>
      </c>
      <c r="D21" s="21">
        <v>29</v>
      </c>
      <c r="E21" s="19">
        <v>0</v>
      </c>
      <c r="F21" s="18">
        <f t="shared" si="4"/>
        <v>0.9538461538461539</v>
      </c>
      <c r="G21" s="99">
        <f t="shared" si="5"/>
        <v>2.1379310344827585</v>
      </c>
      <c r="H21" s="6"/>
      <c r="I21" s="169" t="s">
        <v>68</v>
      </c>
      <c r="J21" s="34">
        <v>62</v>
      </c>
      <c r="K21" s="19">
        <v>40</v>
      </c>
      <c r="L21" s="21">
        <v>22</v>
      </c>
      <c r="M21" s="19">
        <v>0</v>
      </c>
      <c r="N21" s="18">
        <f t="shared" si="6"/>
        <v>0.6451612903225806</v>
      </c>
      <c r="O21" s="99">
        <f t="shared" si="7"/>
        <v>1.8181818181818181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169" t="s">
        <v>60</v>
      </c>
      <c r="B22" s="34">
        <v>65</v>
      </c>
      <c r="C22" s="19">
        <v>46</v>
      </c>
      <c r="D22" s="21">
        <v>35</v>
      </c>
      <c r="E22" s="19">
        <v>0</v>
      </c>
      <c r="F22" s="18">
        <f t="shared" si="4"/>
        <v>0.7076923076923077</v>
      </c>
      <c r="G22" s="99">
        <f t="shared" si="5"/>
        <v>1.3142857142857143</v>
      </c>
      <c r="H22" s="6"/>
      <c r="I22" s="170" t="s">
        <v>56</v>
      </c>
      <c r="J22" s="34">
        <v>62</v>
      </c>
      <c r="K22" s="19">
        <v>62</v>
      </c>
      <c r="L22" s="21">
        <v>35</v>
      </c>
      <c r="M22" s="19">
        <v>2</v>
      </c>
      <c r="N22" s="18">
        <f t="shared" si="6"/>
        <v>1</v>
      </c>
      <c r="O22" s="99">
        <f t="shared" si="7"/>
        <v>1.7714285714285714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3.5" thickBot="1">
      <c r="A23" s="173" t="s">
        <v>60</v>
      </c>
      <c r="B23" s="34">
        <v>65</v>
      </c>
      <c r="C23" s="29">
        <v>65</v>
      </c>
      <c r="D23" s="28">
        <v>18</v>
      </c>
      <c r="E23" s="29">
        <v>2</v>
      </c>
      <c r="F23" s="30">
        <f t="shared" si="4"/>
        <v>1</v>
      </c>
      <c r="G23" s="100">
        <f t="shared" si="5"/>
        <v>3.611111111111111</v>
      </c>
      <c r="H23" s="6"/>
      <c r="I23" s="171" t="s">
        <v>56</v>
      </c>
      <c r="J23" s="34">
        <v>62</v>
      </c>
      <c r="K23" s="29">
        <v>62</v>
      </c>
      <c r="L23" s="28">
        <v>23</v>
      </c>
      <c r="M23" s="29">
        <v>2</v>
      </c>
      <c r="N23" s="30">
        <f t="shared" si="6"/>
        <v>1</v>
      </c>
      <c r="O23" s="100">
        <f t="shared" si="7"/>
        <v>2.6956521739130435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3.5" thickBot="1">
      <c r="A24" s="36" t="s">
        <v>9</v>
      </c>
      <c r="B24" s="31">
        <f>SUM(B18:B23)</f>
        <v>390</v>
      </c>
      <c r="C24" s="32">
        <f>SUM(C18:C23)</f>
        <v>356</v>
      </c>
      <c r="D24" s="31">
        <f>SUM(D17:D23)</f>
        <v>167</v>
      </c>
      <c r="E24" s="32">
        <f>SUM(E17:E23)</f>
        <v>6</v>
      </c>
      <c r="F24" s="33">
        <f>SUM(F18:F23)/6</f>
        <v>0.9128205128205128</v>
      </c>
      <c r="G24" s="191">
        <f t="shared" si="5"/>
        <v>2.1317365269461077</v>
      </c>
      <c r="H24" s="81"/>
      <c r="I24" s="36" t="s">
        <v>9</v>
      </c>
      <c r="J24" s="31">
        <f>SUM(J18:J23)</f>
        <v>372</v>
      </c>
      <c r="K24" s="32">
        <f>SUM(K18:K23)</f>
        <v>346</v>
      </c>
      <c r="L24" s="31">
        <f>SUM(L17:L23)</f>
        <v>168</v>
      </c>
      <c r="M24" s="32">
        <f>SUM(M17:M23)</f>
        <v>8</v>
      </c>
      <c r="N24" s="33">
        <f>SUM(N18:N23)/6</f>
        <v>0.9301075268817204</v>
      </c>
      <c r="O24" s="191">
        <f t="shared" si="7"/>
        <v>2.0595238095238093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2.75">
      <c r="A25" s="2"/>
      <c r="B25" s="2"/>
      <c r="C25" s="2"/>
      <c r="D25" s="8"/>
      <c r="E25" s="8"/>
      <c r="F25" s="11"/>
      <c r="G25" s="103"/>
      <c r="H25" s="6"/>
      <c r="I25" s="2"/>
      <c r="J25" s="2"/>
      <c r="K25" s="2"/>
      <c r="L25" s="8"/>
      <c r="M25" s="8" t="s">
        <v>31</v>
      </c>
      <c r="N25" s="11"/>
      <c r="O25" s="10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8" customHeight="1" thickBot="1">
      <c r="A26" s="65" t="s">
        <v>77</v>
      </c>
      <c r="B26" s="66"/>
      <c r="C26" s="110" t="s">
        <v>37</v>
      </c>
      <c r="D26" s="111">
        <v>59</v>
      </c>
      <c r="E26" s="3"/>
      <c r="F26" s="14"/>
      <c r="G26" s="86"/>
      <c r="H26" s="6"/>
      <c r="I26" s="68" t="s">
        <v>38</v>
      </c>
      <c r="J26" s="66"/>
      <c r="K26" s="113" t="s">
        <v>37</v>
      </c>
      <c r="L26" s="114">
        <v>59</v>
      </c>
      <c r="M26" s="3"/>
      <c r="N26" s="14"/>
      <c r="O26" s="8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2.75">
      <c r="A27" s="73"/>
      <c r="B27" s="20" t="s">
        <v>13</v>
      </c>
      <c r="C27" s="15" t="s">
        <v>10</v>
      </c>
      <c r="D27" s="20" t="s">
        <v>0</v>
      </c>
      <c r="E27" s="15" t="s">
        <v>15</v>
      </c>
      <c r="F27" s="17" t="s">
        <v>11</v>
      </c>
      <c r="G27" s="95" t="s">
        <v>12</v>
      </c>
      <c r="H27" s="6"/>
      <c r="I27" s="72"/>
      <c r="J27" s="20"/>
      <c r="K27" s="15"/>
      <c r="L27" s="20" t="s">
        <v>0</v>
      </c>
      <c r="M27" s="15" t="s">
        <v>15</v>
      </c>
      <c r="N27" s="17" t="s">
        <v>11</v>
      </c>
      <c r="O27" s="95" t="s">
        <v>12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3.5" thickBot="1">
      <c r="A28" s="16" t="s">
        <v>34</v>
      </c>
      <c r="B28" s="25" t="s">
        <v>14</v>
      </c>
      <c r="C28" s="26"/>
      <c r="D28" s="25" t="s">
        <v>16</v>
      </c>
      <c r="E28" s="26"/>
      <c r="F28" s="27" t="s">
        <v>10</v>
      </c>
      <c r="G28" s="96" t="s">
        <v>10</v>
      </c>
      <c r="H28" s="6"/>
      <c r="I28" s="16" t="s">
        <v>34</v>
      </c>
      <c r="J28" s="25" t="s">
        <v>14</v>
      </c>
      <c r="K28" s="26"/>
      <c r="L28" s="25" t="s">
        <v>16</v>
      </c>
      <c r="M28" s="26"/>
      <c r="N28" s="27" t="s">
        <v>10</v>
      </c>
      <c r="O28" s="96" t="s">
        <v>10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2.75">
      <c r="A29" s="67" t="s">
        <v>54</v>
      </c>
      <c r="B29" s="34">
        <v>59</v>
      </c>
      <c r="C29" s="23">
        <v>52</v>
      </c>
      <c r="D29" s="45">
        <v>23</v>
      </c>
      <c r="E29" s="23">
        <v>0</v>
      </c>
      <c r="F29" s="24">
        <f aca="true" t="shared" si="8" ref="F29:F34">C29/B29</f>
        <v>0.8813559322033898</v>
      </c>
      <c r="G29" s="97">
        <f aca="true" t="shared" si="9" ref="G29:G35">C29/D29</f>
        <v>2.260869565217391</v>
      </c>
      <c r="H29" s="6"/>
      <c r="I29" s="172" t="s">
        <v>55</v>
      </c>
      <c r="J29" s="34">
        <v>59</v>
      </c>
      <c r="K29" s="23">
        <v>59</v>
      </c>
      <c r="L29" s="22">
        <v>28</v>
      </c>
      <c r="M29" s="23">
        <v>2</v>
      </c>
      <c r="N29" s="24">
        <f aca="true" t="shared" si="10" ref="N29:N34">K29/J29</f>
        <v>1</v>
      </c>
      <c r="O29" s="97">
        <f aca="true" t="shared" si="11" ref="O29:O35">K29/L29</f>
        <v>2.107142857142857</v>
      </c>
      <c r="P29" s="9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2.75">
      <c r="A30" s="90" t="s">
        <v>54</v>
      </c>
      <c r="B30" s="34">
        <v>59</v>
      </c>
      <c r="C30" s="19">
        <v>43</v>
      </c>
      <c r="D30" s="22">
        <v>32</v>
      </c>
      <c r="E30" s="19">
        <v>0</v>
      </c>
      <c r="F30" s="18">
        <f t="shared" si="8"/>
        <v>0.7288135593220338</v>
      </c>
      <c r="G30" s="99">
        <f t="shared" si="9"/>
        <v>1.34375</v>
      </c>
      <c r="H30" s="6"/>
      <c r="I30" s="169" t="s">
        <v>55</v>
      </c>
      <c r="J30" s="34">
        <v>59</v>
      </c>
      <c r="K30" s="19">
        <v>57</v>
      </c>
      <c r="L30" s="21">
        <v>29</v>
      </c>
      <c r="M30" s="19">
        <v>0</v>
      </c>
      <c r="N30" s="18">
        <f t="shared" si="10"/>
        <v>0.9661016949152542</v>
      </c>
      <c r="O30" s="99">
        <f t="shared" si="11"/>
        <v>1.9655172413793103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2.75">
      <c r="A31" s="169" t="s">
        <v>52</v>
      </c>
      <c r="B31" s="34">
        <v>59</v>
      </c>
      <c r="C31" s="19">
        <v>42</v>
      </c>
      <c r="D31" s="21">
        <v>19</v>
      </c>
      <c r="E31" s="19">
        <v>0</v>
      </c>
      <c r="F31" s="18">
        <f t="shared" si="8"/>
        <v>0.711864406779661</v>
      </c>
      <c r="G31" s="99">
        <f t="shared" si="9"/>
        <v>2.210526315789474</v>
      </c>
      <c r="H31" s="6"/>
      <c r="I31" s="168" t="s">
        <v>49</v>
      </c>
      <c r="J31" s="34">
        <v>59</v>
      </c>
      <c r="K31" s="19">
        <v>55</v>
      </c>
      <c r="L31" s="21">
        <v>26</v>
      </c>
      <c r="M31" s="19">
        <v>0</v>
      </c>
      <c r="N31" s="18">
        <f t="shared" si="10"/>
        <v>0.9322033898305084</v>
      </c>
      <c r="O31" s="99">
        <f t="shared" si="11"/>
        <v>2.1153846153846154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2.75">
      <c r="A32" s="169" t="s">
        <v>52</v>
      </c>
      <c r="B32" s="34">
        <v>59</v>
      </c>
      <c r="C32" s="19">
        <v>59</v>
      </c>
      <c r="D32" s="21">
        <v>29</v>
      </c>
      <c r="E32" s="19">
        <v>2</v>
      </c>
      <c r="F32" s="18">
        <f t="shared" si="8"/>
        <v>1</v>
      </c>
      <c r="G32" s="99">
        <f t="shared" si="9"/>
        <v>2.0344827586206895</v>
      </c>
      <c r="H32" s="6"/>
      <c r="I32" s="168" t="s">
        <v>49</v>
      </c>
      <c r="J32" s="34">
        <v>59</v>
      </c>
      <c r="K32" s="19">
        <v>59</v>
      </c>
      <c r="L32" s="21">
        <v>22</v>
      </c>
      <c r="M32" s="19">
        <v>2</v>
      </c>
      <c r="N32" s="18">
        <f t="shared" si="10"/>
        <v>1</v>
      </c>
      <c r="O32" s="99">
        <f t="shared" si="11"/>
        <v>2.6818181818181817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2.75">
      <c r="A33" s="169" t="s">
        <v>60</v>
      </c>
      <c r="B33" s="34">
        <v>59</v>
      </c>
      <c r="C33" s="19">
        <v>59</v>
      </c>
      <c r="D33" s="21">
        <v>29</v>
      </c>
      <c r="E33" s="19">
        <v>2</v>
      </c>
      <c r="F33" s="18">
        <f t="shared" si="8"/>
        <v>1</v>
      </c>
      <c r="G33" s="99">
        <f t="shared" si="9"/>
        <v>2.0344827586206895</v>
      </c>
      <c r="H33" s="6"/>
      <c r="I33" s="170" t="s">
        <v>56</v>
      </c>
      <c r="J33" s="34">
        <v>59</v>
      </c>
      <c r="K33" s="19">
        <v>59</v>
      </c>
      <c r="L33" s="21">
        <v>25</v>
      </c>
      <c r="M33" s="19">
        <v>2</v>
      </c>
      <c r="N33" s="18">
        <f t="shared" si="10"/>
        <v>1</v>
      </c>
      <c r="O33" s="99">
        <f t="shared" si="11"/>
        <v>2.36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3.5" thickBot="1">
      <c r="A34" s="173" t="s">
        <v>60</v>
      </c>
      <c r="B34" s="34">
        <v>59</v>
      </c>
      <c r="C34" s="29">
        <v>36</v>
      </c>
      <c r="D34" s="28">
        <v>29</v>
      </c>
      <c r="E34" s="29">
        <v>0</v>
      </c>
      <c r="F34" s="30">
        <f t="shared" si="8"/>
        <v>0.6101694915254238</v>
      </c>
      <c r="G34" s="100">
        <f t="shared" si="9"/>
        <v>1.2413793103448276</v>
      </c>
      <c r="H34" s="6"/>
      <c r="I34" s="171" t="s">
        <v>56</v>
      </c>
      <c r="J34" s="34">
        <v>59</v>
      </c>
      <c r="K34" s="29">
        <v>59</v>
      </c>
      <c r="L34" s="28">
        <v>28</v>
      </c>
      <c r="M34" s="29">
        <v>2</v>
      </c>
      <c r="N34" s="30">
        <f t="shared" si="10"/>
        <v>1</v>
      </c>
      <c r="O34" s="100">
        <f t="shared" si="11"/>
        <v>2.107142857142857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3.5" thickBot="1">
      <c r="A35" s="36" t="s">
        <v>9</v>
      </c>
      <c r="B35" s="31">
        <f>SUM(B29:B34)</f>
        <v>354</v>
      </c>
      <c r="C35" s="32">
        <f>SUM(C29:C34)</f>
        <v>291</v>
      </c>
      <c r="D35" s="31">
        <f>SUM(D28:D34)</f>
        <v>161</v>
      </c>
      <c r="E35" s="32">
        <f>SUM(E28:E34)</f>
        <v>4</v>
      </c>
      <c r="F35" s="33">
        <f>SUM(F29:F34)/6</f>
        <v>0.8220338983050848</v>
      </c>
      <c r="G35" s="191">
        <f t="shared" si="9"/>
        <v>1.8074534161490683</v>
      </c>
      <c r="H35" s="81"/>
      <c r="I35" s="36" t="s">
        <v>9</v>
      </c>
      <c r="J35" s="31">
        <f>SUM(J29:J34)</f>
        <v>354</v>
      </c>
      <c r="K35" s="32">
        <f>SUM(K29:K34)</f>
        <v>348</v>
      </c>
      <c r="L35" s="31">
        <f>SUM(L28:L34)</f>
        <v>158</v>
      </c>
      <c r="M35" s="32">
        <f>SUM(M28:M34)</f>
        <v>8</v>
      </c>
      <c r="N35" s="33">
        <f>SUM(N29:N34)/6</f>
        <v>0.9830508474576272</v>
      </c>
      <c r="O35" s="191">
        <f t="shared" si="11"/>
        <v>2.2025316455696204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2.75">
      <c r="A36" s="12"/>
      <c r="B36" s="2"/>
      <c r="C36" s="2"/>
      <c r="D36" s="2"/>
      <c r="E36" s="9"/>
      <c r="F36" s="11"/>
      <c r="G36" s="103"/>
      <c r="H36" s="6"/>
      <c r="I36" s="12"/>
      <c r="J36" s="2"/>
      <c r="K36" s="2"/>
      <c r="L36" s="2"/>
      <c r="M36" s="9"/>
      <c r="N36" s="11"/>
      <c r="O36" s="10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8.75" thickBot="1">
      <c r="A37" s="65" t="s">
        <v>33</v>
      </c>
      <c r="B37" s="66"/>
      <c r="C37" s="110" t="s">
        <v>37</v>
      </c>
      <c r="D37" s="111">
        <v>44</v>
      </c>
      <c r="E37" s="3"/>
      <c r="F37" s="14"/>
      <c r="G37" s="86"/>
      <c r="H37" s="6"/>
      <c r="I37" s="69" t="s">
        <v>79</v>
      </c>
      <c r="J37" s="66"/>
      <c r="K37" s="113" t="s">
        <v>37</v>
      </c>
      <c r="L37" s="114">
        <v>41</v>
      </c>
      <c r="M37" s="3"/>
      <c r="N37" s="14"/>
      <c r="O37" s="8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2.75">
      <c r="A38" s="73"/>
      <c r="B38" s="20" t="s">
        <v>13</v>
      </c>
      <c r="C38" s="15" t="s">
        <v>10</v>
      </c>
      <c r="D38" s="20" t="s">
        <v>0</v>
      </c>
      <c r="E38" s="15" t="s">
        <v>15</v>
      </c>
      <c r="F38" s="17" t="s">
        <v>11</v>
      </c>
      <c r="G38" s="95" t="s">
        <v>12</v>
      </c>
      <c r="H38" s="6"/>
      <c r="I38" s="72" t="s">
        <v>32</v>
      </c>
      <c r="J38" s="20" t="s">
        <v>13</v>
      </c>
      <c r="K38" s="15" t="s">
        <v>10</v>
      </c>
      <c r="L38" s="20" t="s">
        <v>0</v>
      </c>
      <c r="M38" s="15" t="s">
        <v>15</v>
      </c>
      <c r="N38" s="17" t="s">
        <v>11</v>
      </c>
      <c r="O38" s="95" t="s">
        <v>12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3.5" thickBot="1">
      <c r="A39" s="107" t="s">
        <v>34</v>
      </c>
      <c r="B39" s="25" t="s">
        <v>14</v>
      </c>
      <c r="C39" s="26"/>
      <c r="D39" s="25" t="s">
        <v>16</v>
      </c>
      <c r="E39" s="26"/>
      <c r="F39" s="27" t="s">
        <v>10</v>
      </c>
      <c r="G39" s="96" t="s">
        <v>10</v>
      </c>
      <c r="H39" s="6"/>
      <c r="I39" s="16" t="s">
        <v>34</v>
      </c>
      <c r="J39" s="25" t="s">
        <v>14</v>
      </c>
      <c r="K39" s="26"/>
      <c r="L39" s="25" t="s">
        <v>16</v>
      </c>
      <c r="M39" s="26"/>
      <c r="N39" s="27" t="s">
        <v>10</v>
      </c>
      <c r="O39" s="96" t="s">
        <v>10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2.75" customHeight="1">
      <c r="A40" s="90" t="s">
        <v>54</v>
      </c>
      <c r="B40" s="34">
        <v>44</v>
      </c>
      <c r="C40" s="23">
        <v>30</v>
      </c>
      <c r="D40" s="22">
        <v>35</v>
      </c>
      <c r="E40" s="23">
        <v>0</v>
      </c>
      <c r="F40" s="24">
        <f aca="true" t="shared" si="12" ref="F40:F45">C40/B40</f>
        <v>0.6818181818181818</v>
      </c>
      <c r="G40" s="97">
        <f aca="true" t="shared" si="13" ref="G40:G46">C40/D40</f>
        <v>0.8571428571428571</v>
      </c>
      <c r="H40" s="6"/>
      <c r="I40" s="172" t="s">
        <v>55</v>
      </c>
      <c r="J40" s="34">
        <v>41</v>
      </c>
      <c r="K40" s="23">
        <v>32</v>
      </c>
      <c r="L40" s="22">
        <v>28</v>
      </c>
      <c r="M40" s="23">
        <v>0</v>
      </c>
      <c r="N40" s="24">
        <f aca="true" t="shared" si="14" ref="N40:N45">K40/J40</f>
        <v>0.7804878048780488</v>
      </c>
      <c r="O40" s="97">
        <f aca="true" t="shared" si="15" ref="O40:O46">K40/L40</f>
        <v>1.1428571428571428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2.75">
      <c r="A41" s="90" t="s">
        <v>54</v>
      </c>
      <c r="B41" s="34">
        <v>44</v>
      </c>
      <c r="C41" s="19">
        <v>30</v>
      </c>
      <c r="D41" s="21">
        <v>23</v>
      </c>
      <c r="E41" s="19">
        <v>0</v>
      </c>
      <c r="F41" s="18">
        <f t="shared" si="12"/>
        <v>0.6818181818181818</v>
      </c>
      <c r="G41" s="99">
        <f t="shared" si="13"/>
        <v>1.3043478260869565</v>
      </c>
      <c r="H41" s="6"/>
      <c r="I41" s="169" t="s">
        <v>55</v>
      </c>
      <c r="J41" s="34">
        <v>41</v>
      </c>
      <c r="K41" s="19">
        <v>39</v>
      </c>
      <c r="L41" s="21">
        <v>29</v>
      </c>
      <c r="M41" s="19">
        <v>0</v>
      </c>
      <c r="N41" s="18">
        <f t="shared" si="14"/>
        <v>0.9512195121951219</v>
      </c>
      <c r="O41" s="99">
        <f t="shared" si="15"/>
        <v>1.3448275862068966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2.75">
      <c r="A42" s="169" t="s">
        <v>67</v>
      </c>
      <c r="B42" s="34">
        <v>44</v>
      </c>
      <c r="C42" s="19">
        <v>43</v>
      </c>
      <c r="D42" s="21">
        <v>29</v>
      </c>
      <c r="E42" s="19">
        <v>0</v>
      </c>
      <c r="F42" s="18">
        <f t="shared" si="12"/>
        <v>0.9772727272727273</v>
      </c>
      <c r="G42" s="99">
        <f t="shared" si="13"/>
        <v>1.4827586206896552</v>
      </c>
      <c r="H42" s="6"/>
      <c r="I42" s="168" t="s">
        <v>49</v>
      </c>
      <c r="J42" s="34">
        <v>41</v>
      </c>
      <c r="K42" s="19">
        <v>36</v>
      </c>
      <c r="L42" s="21">
        <v>35</v>
      </c>
      <c r="M42" s="19">
        <v>0</v>
      </c>
      <c r="N42" s="18">
        <f t="shared" si="14"/>
        <v>0.8780487804878049</v>
      </c>
      <c r="O42" s="99">
        <f t="shared" si="15"/>
        <v>1.0285714285714285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2.75">
      <c r="A43" s="169" t="s">
        <v>67</v>
      </c>
      <c r="B43" s="34">
        <v>44</v>
      </c>
      <c r="C43" s="19">
        <v>44</v>
      </c>
      <c r="D43" s="21">
        <v>29</v>
      </c>
      <c r="E43" s="19">
        <v>2</v>
      </c>
      <c r="F43" s="18">
        <f t="shared" si="12"/>
        <v>1</v>
      </c>
      <c r="G43" s="99">
        <f t="shared" si="13"/>
        <v>1.5172413793103448</v>
      </c>
      <c r="H43" s="6"/>
      <c r="I43" s="168" t="s">
        <v>49</v>
      </c>
      <c r="J43" s="34">
        <v>41</v>
      </c>
      <c r="K43" s="19">
        <v>24</v>
      </c>
      <c r="L43" s="21">
        <v>23</v>
      </c>
      <c r="M43" s="19">
        <v>0</v>
      </c>
      <c r="N43" s="18">
        <f t="shared" si="14"/>
        <v>0.5853658536585366</v>
      </c>
      <c r="O43" s="99">
        <f t="shared" si="15"/>
        <v>1.0434782608695652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2.75">
      <c r="A44" s="169" t="s">
        <v>52</v>
      </c>
      <c r="B44" s="34">
        <v>44</v>
      </c>
      <c r="C44" s="19">
        <v>44</v>
      </c>
      <c r="D44" s="21">
        <v>35</v>
      </c>
      <c r="E44" s="19">
        <v>2</v>
      </c>
      <c r="F44" s="18">
        <f t="shared" si="12"/>
        <v>1</v>
      </c>
      <c r="G44" s="99">
        <f t="shared" si="13"/>
        <v>1.2571428571428571</v>
      </c>
      <c r="H44" s="6"/>
      <c r="I44" s="169" t="s">
        <v>68</v>
      </c>
      <c r="J44" s="34">
        <v>41</v>
      </c>
      <c r="K44" s="19">
        <v>19</v>
      </c>
      <c r="L44" s="21">
        <v>25</v>
      </c>
      <c r="M44" s="19">
        <v>0</v>
      </c>
      <c r="N44" s="18">
        <f t="shared" si="14"/>
        <v>0.4634146341463415</v>
      </c>
      <c r="O44" s="99">
        <f t="shared" si="15"/>
        <v>0.76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3.5" thickBot="1">
      <c r="A45" s="173" t="s">
        <v>52</v>
      </c>
      <c r="B45" s="34">
        <v>44</v>
      </c>
      <c r="C45" s="29">
        <v>13</v>
      </c>
      <c r="D45" s="28">
        <v>18</v>
      </c>
      <c r="E45" s="29">
        <v>0</v>
      </c>
      <c r="F45" s="30">
        <f t="shared" si="12"/>
        <v>0.29545454545454547</v>
      </c>
      <c r="G45" s="100">
        <f t="shared" si="13"/>
        <v>0.7222222222222222</v>
      </c>
      <c r="H45" s="6"/>
      <c r="I45" s="173" t="s">
        <v>68</v>
      </c>
      <c r="J45" s="34">
        <v>41</v>
      </c>
      <c r="K45" s="29">
        <v>23</v>
      </c>
      <c r="L45" s="28">
        <v>28</v>
      </c>
      <c r="M45" s="29">
        <v>0</v>
      </c>
      <c r="N45" s="30">
        <f t="shared" si="14"/>
        <v>0.5609756097560976</v>
      </c>
      <c r="O45" s="100">
        <f t="shared" si="15"/>
        <v>0.8214285714285714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3.5" thickBot="1">
      <c r="A46" s="36" t="s">
        <v>9</v>
      </c>
      <c r="B46" s="31">
        <f>SUM(B40:B45)</f>
        <v>264</v>
      </c>
      <c r="C46" s="32">
        <f>SUM(C40:C45)</f>
        <v>204</v>
      </c>
      <c r="D46" s="31">
        <f>SUM(D39:D45)</f>
        <v>169</v>
      </c>
      <c r="E46" s="32">
        <f>SUM(E39:E45)</f>
        <v>4</v>
      </c>
      <c r="F46" s="33">
        <f>SUM(F40:F45)/6</f>
        <v>0.7727272727272728</v>
      </c>
      <c r="G46" s="191">
        <f t="shared" si="13"/>
        <v>1.2071005917159763</v>
      </c>
      <c r="H46" s="81"/>
      <c r="I46" s="36" t="s">
        <v>9</v>
      </c>
      <c r="J46" s="31">
        <f>SUM(J40:J45)</f>
        <v>246</v>
      </c>
      <c r="K46" s="32">
        <f>SUM(K40:K45)</f>
        <v>173</v>
      </c>
      <c r="L46" s="31">
        <f>SUM(L39:L45)</f>
        <v>168</v>
      </c>
      <c r="M46" s="32">
        <f>SUM(M39:M45)</f>
        <v>0</v>
      </c>
      <c r="N46" s="33">
        <f>SUM(N40:N45)/6</f>
        <v>0.7032520325203252</v>
      </c>
      <c r="O46" s="191">
        <f t="shared" si="15"/>
        <v>1.0297619047619047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2.75">
      <c r="A47" s="2"/>
      <c r="B47" s="2"/>
      <c r="C47" s="2"/>
      <c r="D47" s="11"/>
      <c r="E47" s="11"/>
      <c r="F47" s="11"/>
      <c r="G47" s="103"/>
      <c r="H47" s="81"/>
      <c r="I47" s="3"/>
      <c r="J47" s="3"/>
      <c r="K47" s="3"/>
      <c r="L47" s="3"/>
      <c r="M47" s="3"/>
      <c r="N47" s="3"/>
      <c r="O47" s="10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5.75">
      <c r="A48" s="40" t="s">
        <v>5</v>
      </c>
      <c r="B48" s="3"/>
      <c r="C48" s="3"/>
      <c r="D48" s="3"/>
      <c r="E48" s="3"/>
      <c r="F48" s="14"/>
      <c r="G48" s="86"/>
      <c r="H48" s="81"/>
      <c r="I48" s="41" t="s">
        <v>2</v>
      </c>
      <c r="J48" s="3"/>
      <c r="K48" s="3"/>
      <c r="L48" s="3"/>
      <c r="M48" s="3"/>
      <c r="N48" s="14"/>
      <c r="O48" s="86"/>
      <c r="P48" s="8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8.75" thickBot="1">
      <c r="A49" s="70" t="s">
        <v>7</v>
      </c>
      <c r="B49" s="66"/>
      <c r="C49" s="115" t="s">
        <v>37</v>
      </c>
      <c r="D49" s="116">
        <v>75</v>
      </c>
      <c r="E49" s="3"/>
      <c r="F49" s="14"/>
      <c r="G49" s="86"/>
      <c r="H49" s="81"/>
      <c r="I49" s="74" t="s">
        <v>83</v>
      </c>
      <c r="J49" s="66"/>
      <c r="K49" s="117" t="s">
        <v>37</v>
      </c>
      <c r="L49" s="118">
        <v>70</v>
      </c>
      <c r="M49" s="3"/>
      <c r="N49" s="14"/>
      <c r="O49" s="86"/>
      <c r="P49" s="8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2.75">
      <c r="A50" s="71"/>
      <c r="B50" s="20" t="s">
        <v>13</v>
      </c>
      <c r="C50" s="15" t="s">
        <v>10</v>
      </c>
      <c r="D50" s="20" t="s">
        <v>0</v>
      </c>
      <c r="E50" s="15" t="s">
        <v>15</v>
      </c>
      <c r="F50" s="17" t="s">
        <v>11</v>
      </c>
      <c r="G50" s="95" t="s">
        <v>12</v>
      </c>
      <c r="H50" s="81"/>
      <c r="I50" s="75"/>
      <c r="J50" s="20" t="s">
        <v>13</v>
      </c>
      <c r="K50" s="15" t="s">
        <v>10</v>
      </c>
      <c r="L50" s="20" t="s">
        <v>0</v>
      </c>
      <c r="M50" s="15" t="s">
        <v>15</v>
      </c>
      <c r="N50" s="17" t="s">
        <v>11</v>
      </c>
      <c r="O50" s="95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3.5" thickBot="1">
      <c r="A51" s="16" t="s">
        <v>34</v>
      </c>
      <c r="B51" s="25" t="s">
        <v>14</v>
      </c>
      <c r="C51" s="26"/>
      <c r="D51" s="25" t="s">
        <v>16</v>
      </c>
      <c r="E51" s="26"/>
      <c r="F51" s="27" t="s">
        <v>10</v>
      </c>
      <c r="G51" s="96" t="s">
        <v>10</v>
      </c>
      <c r="H51" s="81"/>
      <c r="I51" s="16" t="s">
        <v>34</v>
      </c>
      <c r="J51" s="25" t="s">
        <v>14</v>
      </c>
      <c r="K51" s="26"/>
      <c r="L51" s="25" t="s">
        <v>16</v>
      </c>
      <c r="M51" s="26"/>
      <c r="N51" s="27" t="s">
        <v>10</v>
      </c>
      <c r="O51" s="96" t="s">
        <v>10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2.75">
      <c r="A52" s="167" t="s">
        <v>66</v>
      </c>
      <c r="B52" s="34">
        <v>75</v>
      </c>
      <c r="C52" s="23">
        <v>67</v>
      </c>
      <c r="D52" s="22">
        <v>34</v>
      </c>
      <c r="E52" s="23">
        <v>0</v>
      </c>
      <c r="F52" s="24">
        <f aca="true" t="shared" si="16" ref="F52:F57">C52/B52</f>
        <v>0.8933333333333333</v>
      </c>
      <c r="G52" s="97">
        <f aca="true" t="shared" si="17" ref="G52:G58">C52/D52</f>
        <v>1.9705882352941178</v>
      </c>
      <c r="H52" s="81"/>
      <c r="I52" s="167" t="s">
        <v>69</v>
      </c>
      <c r="J52" s="34">
        <v>70</v>
      </c>
      <c r="K52" s="23">
        <v>58</v>
      </c>
      <c r="L52" s="22">
        <v>20</v>
      </c>
      <c r="M52" s="23">
        <v>0</v>
      </c>
      <c r="N52" s="24">
        <f aca="true" t="shared" si="18" ref="N52:N57">K52/J52</f>
        <v>0.8285714285714286</v>
      </c>
      <c r="O52" s="97">
        <f aca="true" t="shared" si="19" ref="O52:O58">K52/L52</f>
        <v>2.9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2.75">
      <c r="A53" s="170" t="s">
        <v>66</v>
      </c>
      <c r="B53" s="34">
        <v>75</v>
      </c>
      <c r="C53" s="19">
        <v>75</v>
      </c>
      <c r="D53" s="21">
        <v>23</v>
      </c>
      <c r="E53" s="19">
        <v>2</v>
      </c>
      <c r="F53" s="18">
        <f t="shared" si="16"/>
        <v>1</v>
      </c>
      <c r="G53" s="99">
        <f t="shared" si="17"/>
        <v>3.260869565217391</v>
      </c>
      <c r="H53" s="81"/>
      <c r="I53" s="170" t="s">
        <v>69</v>
      </c>
      <c r="J53" s="34">
        <v>70</v>
      </c>
      <c r="K53" s="19">
        <v>70</v>
      </c>
      <c r="L53" s="21">
        <v>37</v>
      </c>
      <c r="M53" s="19">
        <v>2</v>
      </c>
      <c r="N53" s="18">
        <f t="shared" si="18"/>
        <v>1</v>
      </c>
      <c r="O53" s="99">
        <f t="shared" si="19"/>
        <v>1.8918918918918919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2.75">
      <c r="A54" s="169" t="s">
        <v>64</v>
      </c>
      <c r="B54" s="34">
        <v>75</v>
      </c>
      <c r="C54" s="19">
        <v>75</v>
      </c>
      <c r="D54" s="21">
        <v>31</v>
      </c>
      <c r="E54" s="19">
        <v>2</v>
      </c>
      <c r="F54" s="18">
        <f t="shared" si="16"/>
        <v>1</v>
      </c>
      <c r="G54" s="99">
        <f t="shared" si="17"/>
        <v>2.4193548387096775</v>
      </c>
      <c r="H54" s="82"/>
      <c r="I54" s="169" t="s">
        <v>53</v>
      </c>
      <c r="J54" s="34">
        <v>70</v>
      </c>
      <c r="K54" s="19">
        <v>70</v>
      </c>
      <c r="L54" s="21">
        <v>25</v>
      </c>
      <c r="M54" s="19">
        <v>2</v>
      </c>
      <c r="N54" s="18">
        <f t="shared" si="18"/>
        <v>1</v>
      </c>
      <c r="O54" s="99">
        <f t="shared" si="19"/>
        <v>2.8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2.75">
      <c r="A55" s="169" t="s">
        <v>64</v>
      </c>
      <c r="B55" s="34">
        <v>75</v>
      </c>
      <c r="C55" s="19">
        <v>75</v>
      </c>
      <c r="D55" s="21">
        <v>27</v>
      </c>
      <c r="E55" s="19">
        <v>2</v>
      </c>
      <c r="F55" s="18">
        <f t="shared" si="16"/>
        <v>1</v>
      </c>
      <c r="G55" s="99">
        <f t="shared" si="17"/>
        <v>2.7777777777777777</v>
      </c>
      <c r="H55" s="82"/>
      <c r="I55" s="169" t="s">
        <v>53</v>
      </c>
      <c r="J55" s="34">
        <v>70</v>
      </c>
      <c r="K55" s="19">
        <v>53</v>
      </c>
      <c r="L55" s="21">
        <v>27</v>
      </c>
      <c r="M55" s="19">
        <v>0</v>
      </c>
      <c r="N55" s="18">
        <f t="shared" si="18"/>
        <v>0.7571428571428571</v>
      </c>
      <c r="O55" s="99">
        <f t="shared" si="19"/>
        <v>1.962962962962963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2.75">
      <c r="A56" s="169" t="s">
        <v>91</v>
      </c>
      <c r="B56" s="34">
        <v>75</v>
      </c>
      <c r="C56" s="19">
        <v>75</v>
      </c>
      <c r="D56" s="21">
        <v>24</v>
      </c>
      <c r="E56" s="19">
        <v>2</v>
      </c>
      <c r="F56" s="18">
        <f t="shared" si="16"/>
        <v>1</v>
      </c>
      <c r="G56" s="99">
        <f t="shared" si="17"/>
        <v>3.125</v>
      </c>
      <c r="H56" s="81"/>
      <c r="I56" s="169" t="s">
        <v>51</v>
      </c>
      <c r="J56" s="34">
        <v>70</v>
      </c>
      <c r="K56" s="19">
        <v>70</v>
      </c>
      <c r="L56" s="21">
        <v>36</v>
      </c>
      <c r="M56" s="19">
        <v>2</v>
      </c>
      <c r="N56" s="18">
        <f t="shared" si="18"/>
        <v>1</v>
      </c>
      <c r="O56" s="99">
        <f t="shared" si="19"/>
        <v>1.9444444444444444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3.5" thickBot="1">
      <c r="A57" s="173" t="s">
        <v>91</v>
      </c>
      <c r="B57" s="34">
        <v>75</v>
      </c>
      <c r="C57" s="29">
        <v>75</v>
      </c>
      <c r="D57" s="28">
        <v>25</v>
      </c>
      <c r="E57" s="29">
        <v>2</v>
      </c>
      <c r="F57" s="30">
        <f t="shared" si="16"/>
        <v>1</v>
      </c>
      <c r="G57" s="100">
        <f t="shared" si="17"/>
        <v>3</v>
      </c>
      <c r="H57" s="81"/>
      <c r="I57" s="173" t="s">
        <v>51</v>
      </c>
      <c r="J57" s="34">
        <v>70</v>
      </c>
      <c r="K57" s="29">
        <v>70</v>
      </c>
      <c r="L57" s="28">
        <v>33</v>
      </c>
      <c r="M57" s="29">
        <v>2</v>
      </c>
      <c r="N57" s="30">
        <f t="shared" si="18"/>
        <v>1</v>
      </c>
      <c r="O57" s="100">
        <f t="shared" si="19"/>
        <v>2.121212121212121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3.5" thickBot="1">
      <c r="A58" s="36" t="s">
        <v>9</v>
      </c>
      <c r="B58" s="31">
        <f>SUM(B52:B57)</f>
        <v>450</v>
      </c>
      <c r="C58" s="32">
        <f>SUM(C52:C57)</f>
        <v>442</v>
      </c>
      <c r="D58" s="31">
        <f>SUM(D51:D57)</f>
        <v>164</v>
      </c>
      <c r="E58" s="32">
        <f>SUM(E51:E57)</f>
        <v>10</v>
      </c>
      <c r="F58" s="33">
        <f>SUM(F52:F57)/6</f>
        <v>0.9822222222222222</v>
      </c>
      <c r="G58" s="191">
        <f t="shared" si="17"/>
        <v>2.6951219512195124</v>
      </c>
      <c r="H58" s="81"/>
      <c r="I58" s="36" t="s">
        <v>9</v>
      </c>
      <c r="J58" s="31">
        <f>SUM(J52:J57)</f>
        <v>420</v>
      </c>
      <c r="K58" s="32">
        <f>SUM(K52:K57)</f>
        <v>391</v>
      </c>
      <c r="L58" s="31">
        <f>SUM(L51:L57)</f>
        <v>178</v>
      </c>
      <c r="M58" s="32">
        <f>SUM(M51:M57)</f>
        <v>8</v>
      </c>
      <c r="N58" s="33">
        <f>SUM(N52:N57)/6</f>
        <v>0.9309523809523809</v>
      </c>
      <c r="O58" s="191">
        <f t="shared" si="19"/>
        <v>2.196629213483146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2.75">
      <c r="A59" s="1"/>
      <c r="B59" s="1"/>
      <c r="C59" s="1"/>
      <c r="D59" s="1"/>
      <c r="E59" s="1"/>
      <c r="F59" s="3"/>
      <c r="G59" s="101"/>
      <c r="H59" s="83"/>
      <c r="I59" s="1"/>
      <c r="J59" s="1"/>
      <c r="K59" s="1"/>
      <c r="L59" s="1"/>
      <c r="M59" s="1"/>
      <c r="N59" s="3"/>
      <c r="O59" s="10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8.75" thickBot="1">
      <c r="A60" s="70" t="s">
        <v>80</v>
      </c>
      <c r="B60" s="66"/>
      <c r="C60" s="115" t="s">
        <v>37</v>
      </c>
      <c r="D60" s="116">
        <v>62</v>
      </c>
      <c r="E60" s="3"/>
      <c r="F60" s="14"/>
      <c r="G60" s="86"/>
      <c r="H60" s="83"/>
      <c r="I60" s="74" t="s">
        <v>84</v>
      </c>
      <c r="J60" s="66"/>
      <c r="K60" s="117" t="s">
        <v>37</v>
      </c>
      <c r="L60" s="118">
        <v>62</v>
      </c>
      <c r="M60" s="3"/>
      <c r="N60" s="14"/>
      <c r="O60" s="86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2.75">
      <c r="A61" s="71"/>
      <c r="B61" s="20" t="s">
        <v>13</v>
      </c>
      <c r="C61" s="15" t="s">
        <v>10</v>
      </c>
      <c r="D61" s="20" t="s">
        <v>0</v>
      </c>
      <c r="E61" s="15" t="s">
        <v>15</v>
      </c>
      <c r="F61" s="17" t="s">
        <v>11</v>
      </c>
      <c r="G61" s="95" t="s">
        <v>12</v>
      </c>
      <c r="H61" s="83"/>
      <c r="I61" s="75"/>
      <c r="J61" s="20" t="s">
        <v>13</v>
      </c>
      <c r="K61" s="15" t="s">
        <v>10</v>
      </c>
      <c r="L61" s="20" t="s">
        <v>0</v>
      </c>
      <c r="M61" s="15" t="s">
        <v>15</v>
      </c>
      <c r="N61" s="17" t="s">
        <v>11</v>
      </c>
      <c r="O61" s="95" t="s">
        <v>12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3.5" thickBot="1">
      <c r="A62" s="16" t="s">
        <v>34</v>
      </c>
      <c r="B62" s="25" t="s">
        <v>14</v>
      </c>
      <c r="C62" s="26"/>
      <c r="D62" s="25" t="s">
        <v>16</v>
      </c>
      <c r="E62" s="26"/>
      <c r="F62" s="27" t="s">
        <v>10</v>
      </c>
      <c r="G62" s="96" t="s">
        <v>10</v>
      </c>
      <c r="H62" s="83"/>
      <c r="I62" s="16" t="s">
        <v>34</v>
      </c>
      <c r="J62" s="25" t="s">
        <v>14</v>
      </c>
      <c r="K62" s="26"/>
      <c r="L62" s="25" t="s">
        <v>16</v>
      </c>
      <c r="M62" s="26"/>
      <c r="N62" s="27" t="s">
        <v>10</v>
      </c>
      <c r="O62" s="96" t="s">
        <v>10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2.75">
      <c r="A63" s="172" t="s">
        <v>65</v>
      </c>
      <c r="B63" s="34">
        <v>62</v>
      </c>
      <c r="C63" s="23">
        <v>62</v>
      </c>
      <c r="D63" s="22">
        <v>34</v>
      </c>
      <c r="E63" s="23">
        <v>2</v>
      </c>
      <c r="F63" s="24">
        <f aca="true" t="shared" si="20" ref="F63:F68">C63/B63</f>
        <v>1</v>
      </c>
      <c r="G63" s="97">
        <f aca="true" t="shared" si="21" ref="G63:G69">C63/D63</f>
        <v>1.8235294117647058</v>
      </c>
      <c r="H63" s="83"/>
      <c r="I63" s="172" t="s">
        <v>50</v>
      </c>
      <c r="J63" s="34">
        <v>62</v>
      </c>
      <c r="K63" s="23">
        <v>62</v>
      </c>
      <c r="L63" s="45">
        <v>20</v>
      </c>
      <c r="M63" s="23">
        <v>2</v>
      </c>
      <c r="N63" s="24">
        <f aca="true" t="shared" si="22" ref="N63:N68">K63/J63</f>
        <v>1</v>
      </c>
      <c r="O63" s="97">
        <f aca="true" t="shared" si="23" ref="O63:O69">K63/L63</f>
        <v>3.1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2.75">
      <c r="A64" s="169" t="s">
        <v>65</v>
      </c>
      <c r="B64" s="34">
        <v>62</v>
      </c>
      <c r="C64" s="19">
        <v>38</v>
      </c>
      <c r="D64" s="21">
        <v>23</v>
      </c>
      <c r="E64" s="19">
        <v>0</v>
      </c>
      <c r="F64" s="18">
        <f t="shared" si="20"/>
        <v>0.6129032258064516</v>
      </c>
      <c r="G64" s="99">
        <f t="shared" si="21"/>
        <v>1.6521739130434783</v>
      </c>
      <c r="H64" s="83"/>
      <c r="I64" s="169" t="s">
        <v>50</v>
      </c>
      <c r="J64" s="34">
        <v>62</v>
      </c>
      <c r="K64" s="19">
        <v>53</v>
      </c>
      <c r="L64" s="22">
        <v>37</v>
      </c>
      <c r="M64" s="19">
        <v>0</v>
      </c>
      <c r="N64" s="18">
        <f t="shared" si="22"/>
        <v>0.8548387096774194</v>
      </c>
      <c r="O64" s="99">
        <f t="shared" si="23"/>
        <v>1.4324324324324325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2.75">
      <c r="A65" s="169" t="s">
        <v>64</v>
      </c>
      <c r="B65" s="34">
        <v>62</v>
      </c>
      <c r="C65" s="19">
        <v>62</v>
      </c>
      <c r="D65" s="21">
        <v>31</v>
      </c>
      <c r="E65" s="19">
        <v>2</v>
      </c>
      <c r="F65" s="18">
        <f t="shared" si="20"/>
        <v>1</v>
      </c>
      <c r="G65" s="99">
        <f t="shared" si="21"/>
        <v>2</v>
      </c>
      <c r="H65" s="83"/>
      <c r="I65" s="169" t="s">
        <v>53</v>
      </c>
      <c r="J65" s="34">
        <v>62</v>
      </c>
      <c r="K65" s="19">
        <v>62</v>
      </c>
      <c r="L65" s="21">
        <v>37</v>
      </c>
      <c r="M65" s="19">
        <v>2</v>
      </c>
      <c r="N65" s="18">
        <f t="shared" si="22"/>
        <v>1</v>
      </c>
      <c r="O65" s="99">
        <f t="shared" si="23"/>
        <v>1.6756756756756757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2.75">
      <c r="A66" s="169" t="s">
        <v>64</v>
      </c>
      <c r="B66" s="34">
        <v>62</v>
      </c>
      <c r="C66" s="19">
        <v>28</v>
      </c>
      <c r="D66" s="21">
        <v>21</v>
      </c>
      <c r="E66" s="19">
        <v>0</v>
      </c>
      <c r="F66" s="18">
        <f t="shared" si="20"/>
        <v>0.45161290322580644</v>
      </c>
      <c r="G66" s="99">
        <f t="shared" si="21"/>
        <v>1.3333333333333333</v>
      </c>
      <c r="H66" s="83"/>
      <c r="I66" s="169" t="s">
        <v>53</v>
      </c>
      <c r="J66" s="34">
        <v>62</v>
      </c>
      <c r="K66" s="19">
        <v>62</v>
      </c>
      <c r="L66" s="21">
        <v>14</v>
      </c>
      <c r="M66" s="19">
        <v>2</v>
      </c>
      <c r="N66" s="18">
        <f t="shared" si="22"/>
        <v>1</v>
      </c>
      <c r="O66" s="99">
        <f t="shared" si="23"/>
        <v>4.428571428571429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2.75">
      <c r="A67" s="169" t="s">
        <v>91</v>
      </c>
      <c r="B67" s="34">
        <v>62</v>
      </c>
      <c r="C67" s="19">
        <v>62</v>
      </c>
      <c r="D67" s="21">
        <v>31</v>
      </c>
      <c r="E67" s="19">
        <v>2</v>
      </c>
      <c r="F67" s="18">
        <f t="shared" si="20"/>
        <v>1</v>
      </c>
      <c r="G67" s="99">
        <f t="shared" si="21"/>
        <v>2</v>
      </c>
      <c r="H67" s="84"/>
      <c r="I67" s="169" t="s">
        <v>51</v>
      </c>
      <c r="J67" s="34">
        <v>62</v>
      </c>
      <c r="K67" s="19">
        <v>62</v>
      </c>
      <c r="L67" s="21">
        <v>35</v>
      </c>
      <c r="M67" s="19">
        <v>2</v>
      </c>
      <c r="N67" s="18">
        <f t="shared" si="22"/>
        <v>1</v>
      </c>
      <c r="O67" s="99">
        <f t="shared" si="23"/>
        <v>1.7714285714285714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3.5" thickBot="1">
      <c r="A68" s="173" t="s">
        <v>91</v>
      </c>
      <c r="B68" s="34">
        <v>62</v>
      </c>
      <c r="C68" s="29">
        <v>62</v>
      </c>
      <c r="D68" s="28">
        <v>45</v>
      </c>
      <c r="E68" s="29">
        <v>2</v>
      </c>
      <c r="F68" s="30">
        <f t="shared" si="20"/>
        <v>1</v>
      </c>
      <c r="G68" s="100">
        <f t="shared" si="21"/>
        <v>1.3777777777777778</v>
      </c>
      <c r="H68" s="84"/>
      <c r="I68" s="173" t="s">
        <v>51</v>
      </c>
      <c r="J68" s="34">
        <v>62</v>
      </c>
      <c r="K68" s="29">
        <v>62</v>
      </c>
      <c r="L68" s="28">
        <v>35</v>
      </c>
      <c r="M68" s="29">
        <v>2</v>
      </c>
      <c r="N68" s="30">
        <f t="shared" si="22"/>
        <v>1</v>
      </c>
      <c r="O68" s="100">
        <f t="shared" si="23"/>
        <v>1.7714285714285714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3.5" thickBot="1">
      <c r="A69" s="36" t="s">
        <v>9</v>
      </c>
      <c r="B69" s="31">
        <f>SUM(B63:B68)</f>
        <v>372</v>
      </c>
      <c r="C69" s="32">
        <f>SUM(C63:C68)</f>
        <v>314</v>
      </c>
      <c r="D69" s="31">
        <f>SUM(D62:D68)</f>
        <v>185</v>
      </c>
      <c r="E69" s="32">
        <f>SUM(E62:E68)</f>
        <v>8</v>
      </c>
      <c r="F69" s="33">
        <f>SUM(F63:F68)/6</f>
        <v>0.8440860215053764</v>
      </c>
      <c r="G69" s="191">
        <f t="shared" si="21"/>
        <v>1.6972972972972973</v>
      </c>
      <c r="H69" s="84"/>
      <c r="I69" s="36" t="s">
        <v>9</v>
      </c>
      <c r="J69" s="31">
        <f>SUM(J63:J68)</f>
        <v>372</v>
      </c>
      <c r="K69" s="32">
        <f>SUM(K63:K68)</f>
        <v>363</v>
      </c>
      <c r="L69" s="31">
        <f>SUM(L62:L68)</f>
        <v>178</v>
      </c>
      <c r="M69" s="32">
        <f>SUM(M62:M68)</f>
        <v>10</v>
      </c>
      <c r="N69" s="33">
        <f>SUM(N63:N68)/6</f>
        <v>0.9758064516129034</v>
      </c>
      <c r="O69" s="191">
        <f t="shared" si="23"/>
        <v>2.039325842696629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2.75">
      <c r="A70" s="2"/>
      <c r="B70" s="2"/>
      <c r="C70" s="2"/>
      <c r="D70" s="8"/>
      <c r="E70" s="8"/>
      <c r="F70" s="11"/>
      <c r="G70" s="103"/>
      <c r="H70" s="84"/>
      <c r="I70" s="2"/>
      <c r="J70" s="2"/>
      <c r="K70" s="2"/>
      <c r="L70" s="8"/>
      <c r="M70" s="8"/>
      <c r="N70" s="11"/>
      <c r="O70" s="103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8.75" thickBot="1">
      <c r="A71" s="70" t="s">
        <v>81</v>
      </c>
      <c r="B71" s="66"/>
      <c r="C71" s="115" t="s">
        <v>37</v>
      </c>
      <c r="D71" s="116">
        <v>59</v>
      </c>
      <c r="E71" s="3"/>
      <c r="F71" s="14"/>
      <c r="G71" s="86"/>
      <c r="H71" s="84"/>
      <c r="I71" s="74" t="s">
        <v>85</v>
      </c>
      <c r="J71" s="66"/>
      <c r="K71" s="117" t="s">
        <v>37</v>
      </c>
      <c r="L71" s="118">
        <v>53</v>
      </c>
      <c r="M71" s="3"/>
      <c r="N71" s="14"/>
      <c r="O71" s="8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2.75">
      <c r="A72" s="71"/>
      <c r="B72" s="20" t="s">
        <v>13</v>
      </c>
      <c r="C72" s="15" t="s">
        <v>10</v>
      </c>
      <c r="D72" s="20" t="s">
        <v>0</v>
      </c>
      <c r="E72" s="15" t="s">
        <v>15</v>
      </c>
      <c r="F72" s="17" t="s">
        <v>11</v>
      </c>
      <c r="G72" s="95" t="s">
        <v>12</v>
      </c>
      <c r="H72" s="84"/>
      <c r="I72" s="75"/>
      <c r="J72" s="20" t="s">
        <v>13</v>
      </c>
      <c r="K72" s="15" t="s">
        <v>10</v>
      </c>
      <c r="L72" s="20" t="s">
        <v>0</v>
      </c>
      <c r="M72" s="15" t="s">
        <v>15</v>
      </c>
      <c r="N72" s="17" t="s">
        <v>11</v>
      </c>
      <c r="O72" s="95" t="s">
        <v>12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3.5" thickBot="1">
      <c r="A73" s="91" t="s">
        <v>34</v>
      </c>
      <c r="B73" s="25" t="s">
        <v>14</v>
      </c>
      <c r="C73" s="26"/>
      <c r="D73" s="25" t="s">
        <v>16</v>
      </c>
      <c r="E73" s="26"/>
      <c r="F73" s="27" t="s">
        <v>10</v>
      </c>
      <c r="G73" s="96" t="s">
        <v>10</v>
      </c>
      <c r="H73" s="84"/>
      <c r="I73" s="16" t="s">
        <v>34</v>
      </c>
      <c r="J73" s="25" t="s">
        <v>14</v>
      </c>
      <c r="K73" s="26"/>
      <c r="L73" s="25" t="s">
        <v>16</v>
      </c>
      <c r="M73" s="26"/>
      <c r="N73" s="27" t="s">
        <v>10</v>
      </c>
      <c r="O73" s="96" t="s">
        <v>10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2.75">
      <c r="A74" s="172" t="s">
        <v>65</v>
      </c>
      <c r="B74" s="34">
        <v>59</v>
      </c>
      <c r="C74" s="23">
        <v>44</v>
      </c>
      <c r="D74" s="22">
        <v>31</v>
      </c>
      <c r="E74" s="23">
        <v>0</v>
      </c>
      <c r="F74" s="24">
        <f aca="true" t="shared" si="24" ref="F74:F79">C74/B74</f>
        <v>0.7457627118644068</v>
      </c>
      <c r="G74" s="97">
        <f aca="true" t="shared" si="25" ref="G74:G80">C74/D74</f>
        <v>1.4193548387096775</v>
      </c>
      <c r="H74" s="84"/>
      <c r="I74" s="172" t="s">
        <v>50</v>
      </c>
      <c r="J74" s="34">
        <v>53</v>
      </c>
      <c r="K74" s="23">
        <v>48</v>
      </c>
      <c r="L74" s="22">
        <v>25</v>
      </c>
      <c r="M74" s="23">
        <v>0</v>
      </c>
      <c r="N74" s="24">
        <f aca="true" t="shared" si="26" ref="N74:N79">K74/J74</f>
        <v>0.9056603773584906</v>
      </c>
      <c r="O74" s="97">
        <f aca="true" t="shared" si="27" ref="O74:O80">K74/L74</f>
        <v>1.92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2.75">
      <c r="A75" s="169" t="s">
        <v>65</v>
      </c>
      <c r="B75" s="34">
        <v>59</v>
      </c>
      <c r="C75" s="19">
        <v>43</v>
      </c>
      <c r="D75" s="21">
        <v>27</v>
      </c>
      <c r="E75" s="19">
        <v>0</v>
      </c>
      <c r="F75" s="18">
        <f t="shared" si="24"/>
        <v>0.7288135593220338</v>
      </c>
      <c r="G75" s="99">
        <f t="shared" si="25"/>
        <v>1.5925925925925926</v>
      </c>
      <c r="H75" s="84"/>
      <c r="I75" s="169" t="s">
        <v>50</v>
      </c>
      <c r="J75" s="34">
        <v>53</v>
      </c>
      <c r="K75" s="19">
        <v>53</v>
      </c>
      <c r="L75" s="21">
        <v>27</v>
      </c>
      <c r="M75" s="19">
        <v>2</v>
      </c>
      <c r="N75" s="18">
        <f t="shared" si="26"/>
        <v>1</v>
      </c>
      <c r="O75" s="99">
        <f t="shared" si="27"/>
        <v>1.962962962962963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2.75">
      <c r="A76" s="170" t="s">
        <v>66</v>
      </c>
      <c r="B76" s="34">
        <v>59</v>
      </c>
      <c r="C76" s="19">
        <v>39</v>
      </c>
      <c r="D76" s="21">
        <v>31</v>
      </c>
      <c r="E76" s="19">
        <v>0</v>
      </c>
      <c r="F76" s="18">
        <f t="shared" si="24"/>
        <v>0.6610169491525424</v>
      </c>
      <c r="G76" s="99">
        <f t="shared" si="25"/>
        <v>1.2580645161290323</v>
      </c>
      <c r="H76" s="84"/>
      <c r="I76" s="170" t="s">
        <v>69</v>
      </c>
      <c r="J76" s="34">
        <v>53</v>
      </c>
      <c r="K76" s="19">
        <v>42</v>
      </c>
      <c r="L76" s="21">
        <v>37</v>
      </c>
      <c r="M76" s="19">
        <v>0</v>
      </c>
      <c r="N76" s="18">
        <f t="shared" si="26"/>
        <v>0.7924528301886793</v>
      </c>
      <c r="O76" s="99">
        <f t="shared" si="27"/>
        <v>1.135135135135135</v>
      </c>
      <c r="P76" s="9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2.75">
      <c r="A77" s="170" t="s">
        <v>66</v>
      </c>
      <c r="B77" s="34">
        <v>59</v>
      </c>
      <c r="C77" s="19">
        <v>59</v>
      </c>
      <c r="D77" s="21">
        <v>21</v>
      </c>
      <c r="E77" s="19">
        <v>2</v>
      </c>
      <c r="F77" s="18">
        <f t="shared" si="24"/>
        <v>1</v>
      </c>
      <c r="G77" s="99">
        <f t="shared" si="25"/>
        <v>2.8095238095238093</v>
      </c>
      <c r="H77" s="84"/>
      <c r="I77" s="170" t="s">
        <v>69</v>
      </c>
      <c r="J77" s="34">
        <v>53</v>
      </c>
      <c r="K77" s="19">
        <v>22</v>
      </c>
      <c r="L77" s="21">
        <v>14</v>
      </c>
      <c r="M77" s="19">
        <v>0</v>
      </c>
      <c r="N77" s="18">
        <f t="shared" si="26"/>
        <v>0.41509433962264153</v>
      </c>
      <c r="O77" s="99">
        <f t="shared" si="27"/>
        <v>1.5714285714285714</v>
      </c>
      <c r="P77" s="9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2.75">
      <c r="A78" s="169" t="s">
        <v>91</v>
      </c>
      <c r="B78" s="34">
        <v>59</v>
      </c>
      <c r="C78" s="19">
        <v>30</v>
      </c>
      <c r="D78" s="21">
        <v>29</v>
      </c>
      <c r="E78" s="19">
        <v>0</v>
      </c>
      <c r="F78" s="18">
        <f t="shared" si="24"/>
        <v>0.5084745762711864</v>
      </c>
      <c r="G78" s="99">
        <f t="shared" si="25"/>
        <v>1.0344827586206897</v>
      </c>
      <c r="H78" s="84"/>
      <c r="I78" s="169" t="s">
        <v>51</v>
      </c>
      <c r="J78" s="34">
        <v>53</v>
      </c>
      <c r="K78" s="19">
        <v>53</v>
      </c>
      <c r="L78" s="21">
        <v>37</v>
      </c>
      <c r="M78" s="19">
        <v>2</v>
      </c>
      <c r="N78" s="18">
        <f t="shared" si="26"/>
        <v>1</v>
      </c>
      <c r="O78" s="99">
        <f t="shared" si="27"/>
        <v>1.4324324324324325</v>
      </c>
      <c r="P78" s="9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3.5" thickBot="1">
      <c r="A79" s="173" t="s">
        <v>91</v>
      </c>
      <c r="B79" s="34">
        <v>59</v>
      </c>
      <c r="C79" s="29">
        <v>59</v>
      </c>
      <c r="D79" s="28">
        <v>30</v>
      </c>
      <c r="E79" s="29">
        <v>2</v>
      </c>
      <c r="F79" s="30">
        <f t="shared" si="24"/>
        <v>1</v>
      </c>
      <c r="G79" s="100">
        <f t="shared" si="25"/>
        <v>1.9666666666666666</v>
      </c>
      <c r="H79" s="84"/>
      <c r="I79" s="173" t="s">
        <v>51</v>
      </c>
      <c r="J79" s="34">
        <v>53</v>
      </c>
      <c r="K79" s="29">
        <v>53</v>
      </c>
      <c r="L79" s="28">
        <v>17</v>
      </c>
      <c r="M79" s="29">
        <v>2</v>
      </c>
      <c r="N79" s="30">
        <f t="shared" si="26"/>
        <v>1</v>
      </c>
      <c r="O79" s="100">
        <f t="shared" si="27"/>
        <v>3.1176470588235294</v>
      </c>
      <c r="P79" s="9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3.5" thickBot="1">
      <c r="A80" s="36" t="s">
        <v>9</v>
      </c>
      <c r="B80" s="31">
        <f>SUM(B74:B79)</f>
        <v>354</v>
      </c>
      <c r="C80" s="32">
        <f>SUM(C74:C79)</f>
        <v>274</v>
      </c>
      <c r="D80" s="31">
        <f>SUM(D73:D79)</f>
        <v>169</v>
      </c>
      <c r="E80" s="32">
        <f>SUM(E73:E79)</f>
        <v>4</v>
      </c>
      <c r="F80" s="33">
        <f>SUM(F74:F79)/6</f>
        <v>0.7740112994350282</v>
      </c>
      <c r="G80" s="191">
        <f t="shared" si="25"/>
        <v>1.621301775147929</v>
      </c>
      <c r="H80" s="84"/>
      <c r="I80" s="36" t="s">
        <v>9</v>
      </c>
      <c r="J80" s="31">
        <f>SUM(J74:J79)</f>
        <v>318</v>
      </c>
      <c r="K80" s="32">
        <f>SUM(K74:K79)</f>
        <v>271</v>
      </c>
      <c r="L80" s="31">
        <f>SUM(L73:L79)</f>
        <v>157</v>
      </c>
      <c r="M80" s="32">
        <f>SUM(M73:M79)</f>
        <v>6</v>
      </c>
      <c r="N80" s="33">
        <f>SUM(N74:N79)/6</f>
        <v>0.8522012578616351</v>
      </c>
      <c r="O80" s="191">
        <f t="shared" si="27"/>
        <v>1.7261146496815287</v>
      </c>
      <c r="P80" s="93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2.75">
      <c r="A81" s="12"/>
      <c r="B81" s="2"/>
      <c r="C81" s="2"/>
      <c r="D81" s="2"/>
      <c r="E81" s="9"/>
      <c r="F81" s="11"/>
      <c r="G81" s="103"/>
      <c r="H81" s="84"/>
      <c r="I81" s="12"/>
      <c r="J81" s="2"/>
      <c r="K81" s="2"/>
      <c r="L81" s="2"/>
      <c r="M81" s="9"/>
      <c r="N81" s="11"/>
      <c r="O81" s="103"/>
      <c r="P81" s="103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8.75" thickBot="1">
      <c r="A82" s="70" t="s">
        <v>82</v>
      </c>
      <c r="B82" s="66"/>
      <c r="C82" s="115" t="s">
        <v>37</v>
      </c>
      <c r="D82" s="116">
        <v>38</v>
      </c>
      <c r="E82" s="3"/>
      <c r="F82" s="14"/>
      <c r="G82" s="86"/>
      <c r="H82" s="84"/>
      <c r="I82" s="74" t="s">
        <v>86</v>
      </c>
      <c r="J82" s="66"/>
      <c r="K82" s="117" t="s">
        <v>37</v>
      </c>
      <c r="L82" s="118">
        <v>35</v>
      </c>
      <c r="M82" s="3"/>
      <c r="N82" s="14"/>
      <c r="O82" s="86"/>
      <c r="P82" s="8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2.75">
      <c r="A83" s="71"/>
      <c r="B83" s="20" t="s">
        <v>13</v>
      </c>
      <c r="C83" s="15" t="s">
        <v>10</v>
      </c>
      <c r="D83" s="20" t="s">
        <v>0</v>
      </c>
      <c r="E83" s="15" t="s">
        <v>15</v>
      </c>
      <c r="F83" s="17" t="s">
        <v>11</v>
      </c>
      <c r="G83" s="95" t="s">
        <v>12</v>
      </c>
      <c r="H83" s="84"/>
      <c r="I83" s="75"/>
      <c r="J83" s="20" t="s">
        <v>13</v>
      </c>
      <c r="K83" s="15" t="s">
        <v>10</v>
      </c>
      <c r="L83" s="20" t="s">
        <v>0</v>
      </c>
      <c r="M83" s="15" t="s">
        <v>15</v>
      </c>
      <c r="N83" s="17" t="s">
        <v>11</v>
      </c>
      <c r="O83" s="95" t="s">
        <v>12</v>
      </c>
      <c r="P83" s="93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3.5" thickBot="1">
      <c r="A84" s="91" t="s">
        <v>34</v>
      </c>
      <c r="B84" s="25" t="s">
        <v>14</v>
      </c>
      <c r="C84" s="26"/>
      <c r="D84" s="25" t="s">
        <v>16</v>
      </c>
      <c r="E84" s="26"/>
      <c r="F84" s="27" t="s">
        <v>10</v>
      </c>
      <c r="G84" s="96" t="s">
        <v>10</v>
      </c>
      <c r="H84" s="84"/>
      <c r="I84" s="16" t="s">
        <v>34</v>
      </c>
      <c r="J84" s="25" t="s">
        <v>14</v>
      </c>
      <c r="K84" s="26"/>
      <c r="L84" s="25" t="s">
        <v>16</v>
      </c>
      <c r="M84" s="26"/>
      <c r="N84" s="27" t="s">
        <v>10</v>
      </c>
      <c r="O84" s="96" t="s">
        <v>10</v>
      </c>
      <c r="P84" s="8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2.75">
      <c r="A85" s="172" t="s">
        <v>65</v>
      </c>
      <c r="B85" s="34">
        <v>38</v>
      </c>
      <c r="C85" s="23">
        <v>21</v>
      </c>
      <c r="D85" s="22">
        <v>24</v>
      </c>
      <c r="E85" s="23">
        <v>0</v>
      </c>
      <c r="F85" s="24">
        <f aca="true" t="shared" si="28" ref="F85:F90">C85/B85</f>
        <v>0.5526315789473685</v>
      </c>
      <c r="G85" s="97">
        <f aca="true" t="shared" si="29" ref="G85:G91">C85/D85</f>
        <v>0.875</v>
      </c>
      <c r="H85" s="84"/>
      <c r="I85" s="172" t="s">
        <v>50</v>
      </c>
      <c r="J85" s="34">
        <v>35</v>
      </c>
      <c r="K85" s="23">
        <v>34</v>
      </c>
      <c r="L85" s="22">
        <v>36</v>
      </c>
      <c r="M85" s="23">
        <v>0</v>
      </c>
      <c r="N85" s="24">
        <f aca="true" t="shared" si="30" ref="N85:N90">K85/J85</f>
        <v>0.9714285714285714</v>
      </c>
      <c r="O85" s="97">
        <f aca="true" t="shared" si="31" ref="O85:O91">K85/L85</f>
        <v>0.9444444444444444</v>
      </c>
      <c r="P85" s="9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2.75">
      <c r="A86" s="169" t="s">
        <v>65</v>
      </c>
      <c r="B86" s="34">
        <v>38</v>
      </c>
      <c r="C86" s="19">
        <v>18</v>
      </c>
      <c r="D86" s="21">
        <v>25</v>
      </c>
      <c r="E86" s="19">
        <v>0</v>
      </c>
      <c r="F86" s="18">
        <f t="shared" si="28"/>
        <v>0.47368421052631576</v>
      </c>
      <c r="G86" s="99">
        <f t="shared" si="29"/>
        <v>0.72</v>
      </c>
      <c r="H86" s="84"/>
      <c r="I86" s="169" t="s">
        <v>50</v>
      </c>
      <c r="J86" s="34">
        <v>35</v>
      </c>
      <c r="K86" s="19">
        <v>29</v>
      </c>
      <c r="L86" s="21">
        <v>33</v>
      </c>
      <c r="M86" s="19">
        <v>0</v>
      </c>
      <c r="N86" s="18">
        <f t="shared" si="30"/>
        <v>0.8285714285714286</v>
      </c>
      <c r="O86" s="99">
        <f t="shared" si="31"/>
        <v>0.8787878787878788</v>
      </c>
      <c r="P86" s="9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2.75">
      <c r="A87" s="170" t="s">
        <v>66</v>
      </c>
      <c r="B87" s="34">
        <v>38</v>
      </c>
      <c r="C87" s="19">
        <v>33</v>
      </c>
      <c r="D87" s="21">
        <v>31</v>
      </c>
      <c r="E87" s="19">
        <v>0</v>
      </c>
      <c r="F87" s="18">
        <f t="shared" si="28"/>
        <v>0.868421052631579</v>
      </c>
      <c r="G87" s="99">
        <f t="shared" si="29"/>
        <v>1.064516129032258</v>
      </c>
      <c r="H87" s="84"/>
      <c r="I87" s="170" t="s">
        <v>69</v>
      </c>
      <c r="J87" s="34">
        <v>35</v>
      </c>
      <c r="K87" s="19">
        <v>26</v>
      </c>
      <c r="L87" s="21">
        <v>35</v>
      </c>
      <c r="M87" s="19">
        <v>0</v>
      </c>
      <c r="N87" s="18">
        <f t="shared" si="30"/>
        <v>0.7428571428571429</v>
      </c>
      <c r="O87" s="99">
        <f t="shared" si="31"/>
        <v>0.7428571428571429</v>
      </c>
      <c r="P87" s="9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2.75">
      <c r="A88" s="170" t="s">
        <v>66</v>
      </c>
      <c r="B88" s="34">
        <v>38</v>
      </c>
      <c r="C88" s="19">
        <v>37</v>
      </c>
      <c r="D88" s="21">
        <v>45</v>
      </c>
      <c r="E88" s="19">
        <v>0</v>
      </c>
      <c r="F88" s="18">
        <f t="shared" si="28"/>
        <v>0.9736842105263158</v>
      </c>
      <c r="G88" s="99">
        <f t="shared" si="29"/>
        <v>0.8222222222222222</v>
      </c>
      <c r="H88" s="84"/>
      <c r="I88" s="170" t="s">
        <v>69</v>
      </c>
      <c r="J88" s="34">
        <v>35</v>
      </c>
      <c r="K88" s="19">
        <v>33</v>
      </c>
      <c r="L88" s="21">
        <v>35</v>
      </c>
      <c r="M88" s="19">
        <v>0</v>
      </c>
      <c r="N88" s="18">
        <f t="shared" si="30"/>
        <v>0.9428571428571428</v>
      </c>
      <c r="O88" s="99">
        <f t="shared" si="31"/>
        <v>0.9428571428571428</v>
      </c>
      <c r="P88" s="9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2.75">
      <c r="A89" s="169" t="s">
        <v>64</v>
      </c>
      <c r="B89" s="34">
        <v>38</v>
      </c>
      <c r="C89" s="19">
        <v>38</v>
      </c>
      <c r="D89" s="21">
        <v>29</v>
      </c>
      <c r="E89" s="19">
        <v>2</v>
      </c>
      <c r="F89" s="18">
        <f t="shared" si="28"/>
        <v>1</v>
      </c>
      <c r="G89" s="99">
        <f t="shared" si="29"/>
        <v>1.3103448275862069</v>
      </c>
      <c r="H89" s="84"/>
      <c r="I89" s="169" t="s">
        <v>53</v>
      </c>
      <c r="J89" s="34">
        <v>35</v>
      </c>
      <c r="K89" s="19">
        <v>34</v>
      </c>
      <c r="L89" s="21">
        <v>37</v>
      </c>
      <c r="M89" s="19">
        <v>0</v>
      </c>
      <c r="N89" s="18">
        <f t="shared" si="30"/>
        <v>0.9714285714285714</v>
      </c>
      <c r="O89" s="105">
        <f t="shared" si="31"/>
        <v>0.918918918918919</v>
      </c>
      <c r="P89" s="9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3.5" thickBot="1">
      <c r="A90" s="169" t="s">
        <v>64</v>
      </c>
      <c r="B90" s="34">
        <v>38</v>
      </c>
      <c r="C90" s="29">
        <v>25</v>
      </c>
      <c r="D90" s="28">
        <v>30</v>
      </c>
      <c r="E90" s="29">
        <v>0</v>
      </c>
      <c r="F90" s="30">
        <f t="shared" si="28"/>
        <v>0.6578947368421053</v>
      </c>
      <c r="G90" s="100">
        <f t="shared" si="29"/>
        <v>0.8333333333333334</v>
      </c>
      <c r="H90" s="84"/>
      <c r="I90" s="173" t="s">
        <v>53</v>
      </c>
      <c r="J90" s="34">
        <v>35</v>
      </c>
      <c r="K90" s="29">
        <v>19</v>
      </c>
      <c r="L90" s="28">
        <v>17</v>
      </c>
      <c r="M90" s="29">
        <v>0</v>
      </c>
      <c r="N90" s="30">
        <f t="shared" si="30"/>
        <v>0.5428571428571428</v>
      </c>
      <c r="O90" s="100">
        <f t="shared" si="31"/>
        <v>1.1176470588235294</v>
      </c>
      <c r="P90" s="9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3.5" thickBot="1">
      <c r="A91" s="36" t="s">
        <v>9</v>
      </c>
      <c r="B91" s="31">
        <f>SUM(B85:B90)</f>
        <v>228</v>
      </c>
      <c r="C91" s="32">
        <f>SUM(C85:C90)</f>
        <v>172</v>
      </c>
      <c r="D91" s="31">
        <f>SUM(D84:D90)</f>
        <v>184</v>
      </c>
      <c r="E91" s="32">
        <f>SUM(E84:E90)</f>
        <v>2</v>
      </c>
      <c r="F91" s="33">
        <f>SUM(F85:F90)/6</f>
        <v>0.7543859649122808</v>
      </c>
      <c r="G91" s="191">
        <f t="shared" si="29"/>
        <v>0.9347826086956522</v>
      </c>
      <c r="H91" s="84"/>
      <c r="I91" s="36" t="s">
        <v>9</v>
      </c>
      <c r="J91" s="31">
        <f>SUM(J85:J90)</f>
        <v>210</v>
      </c>
      <c r="K91" s="32">
        <f>SUM(K85:K90)</f>
        <v>175</v>
      </c>
      <c r="L91" s="31">
        <f>SUM(L84:L90)</f>
        <v>193</v>
      </c>
      <c r="M91" s="32">
        <f>SUM(M84:M90)</f>
        <v>0</v>
      </c>
      <c r="N91" s="33">
        <f>SUM(N85:N90)/6</f>
        <v>0.8333333333333334</v>
      </c>
      <c r="O91" s="191">
        <f t="shared" si="31"/>
        <v>0.9067357512953368</v>
      </c>
      <c r="P91" s="93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2.75">
      <c r="A92" s="2"/>
      <c r="B92" s="2"/>
      <c r="C92" s="2"/>
      <c r="D92" s="2"/>
      <c r="E92" s="2"/>
      <c r="F92" s="5"/>
      <c r="G92" s="102"/>
      <c r="H92" s="84"/>
      <c r="I92" s="5"/>
      <c r="J92" s="5"/>
      <c r="K92" s="5"/>
      <c r="L92" s="5"/>
      <c r="M92" s="5"/>
      <c r="N92" s="5"/>
      <c r="O92" s="83"/>
      <c r="P92" s="83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2.75">
      <c r="A93" s="2"/>
      <c r="B93" s="2"/>
      <c r="C93" s="2"/>
      <c r="D93" s="2"/>
      <c r="E93" s="2"/>
      <c r="F93" s="5"/>
      <c r="G93" s="102"/>
      <c r="H93" s="84"/>
      <c r="I93" s="5"/>
      <c r="J93" s="5"/>
      <c r="K93" s="5"/>
      <c r="L93" s="5"/>
      <c r="M93" s="5"/>
      <c r="N93" s="5"/>
      <c r="O93" s="83"/>
      <c r="P93" s="83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2.75">
      <c r="A94" s="2"/>
      <c r="B94" s="2"/>
      <c r="C94" s="2"/>
      <c r="D94" s="2"/>
      <c r="E94" s="2"/>
      <c r="F94" s="5"/>
      <c r="G94" s="102"/>
      <c r="H94" s="84"/>
      <c r="I94" s="5"/>
      <c r="J94" s="5"/>
      <c r="K94" s="5"/>
      <c r="L94" s="5"/>
      <c r="M94" s="5"/>
      <c r="N94" s="5"/>
      <c r="O94" s="83"/>
      <c r="P94" s="83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5.75">
      <c r="A95" s="77" t="s">
        <v>4</v>
      </c>
      <c r="B95" s="3"/>
      <c r="C95" s="3"/>
      <c r="D95" s="3"/>
      <c r="E95" s="3"/>
      <c r="F95" s="14"/>
      <c r="G95" s="86"/>
      <c r="H95" s="84"/>
      <c r="I95" s="37" t="s">
        <v>17</v>
      </c>
      <c r="J95" s="3"/>
      <c r="K95" s="3"/>
      <c r="L95" s="3"/>
      <c r="M95" s="3"/>
      <c r="N95" s="14"/>
      <c r="O95" s="86"/>
      <c r="P95" s="8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8.75" thickBot="1">
      <c r="A96" s="79" t="s">
        <v>18</v>
      </c>
      <c r="B96" s="66"/>
      <c r="C96" s="119" t="s">
        <v>37</v>
      </c>
      <c r="D96" s="120">
        <v>70</v>
      </c>
      <c r="E96" s="3"/>
      <c r="F96" s="14"/>
      <c r="G96" s="86"/>
      <c r="H96" s="84"/>
      <c r="I96" s="42" t="s">
        <v>8</v>
      </c>
      <c r="J96" s="7"/>
      <c r="K96" s="111" t="s">
        <v>37</v>
      </c>
      <c r="L96" s="111">
        <v>65</v>
      </c>
      <c r="M96" s="3"/>
      <c r="N96" s="14"/>
      <c r="O96" s="86"/>
      <c r="P96" s="84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6.5" thickBot="1">
      <c r="A97" s="87"/>
      <c r="B97" s="20" t="s">
        <v>13</v>
      </c>
      <c r="C97" s="15" t="s">
        <v>10</v>
      </c>
      <c r="D97" s="20" t="s">
        <v>0</v>
      </c>
      <c r="E97" s="15" t="s">
        <v>15</v>
      </c>
      <c r="F97" s="17" t="s">
        <v>11</v>
      </c>
      <c r="G97" s="95" t="s">
        <v>12</v>
      </c>
      <c r="H97" s="84"/>
      <c r="I97" s="73"/>
      <c r="J97" s="20" t="s">
        <v>13</v>
      </c>
      <c r="K97" s="15" t="s">
        <v>10</v>
      </c>
      <c r="L97" s="20" t="s">
        <v>0</v>
      </c>
      <c r="M97" s="15" t="s">
        <v>15</v>
      </c>
      <c r="N97" s="17" t="s">
        <v>11</v>
      </c>
      <c r="O97" s="95" t="s">
        <v>12</v>
      </c>
      <c r="P97" s="149"/>
      <c r="Q97" s="150"/>
      <c r="R97" s="149"/>
      <c r="S97" s="154"/>
      <c r="T97" s="149"/>
      <c r="U97" s="151"/>
      <c r="V97" s="151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6.5" thickBot="1">
      <c r="A98" s="16" t="s">
        <v>34</v>
      </c>
      <c r="B98" s="25" t="s">
        <v>14</v>
      </c>
      <c r="C98" s="26"/>
      <c r="D98" s="25" t="s">
        <v>16</v>
      </c>
      <c r="E98" s="26"/>
      <c r="F98" s="27" t="s">
        <v>10</v>
      </c>
      <c r="G98" s="96" t="s">
        <v>10</v>
      </c>
      <c r="H98" s="84"/>
      <c r="I98" s="16" t="s">
        <v>34</v>
      </c>
      <c r="J98" s="25" t="s">
        <v>14</v>
      </c>
      <c r="K98" s="26"/>
      <c r="L98" s="25" t="s">
        <v>16</v>
      </c>
      <c r="M98" s="26"/>
      <c r="N98" s="27" t="s">
        <v>10</v>
      </c>
      <c r="O98" s="96" t="s">
        <v>10</v>
      </c>
      <c r="P98" s="251"/>
      <c r="Q98" s="251"/>
      <c r="R98" s="149"/>
      <c r="S98" s="154"/>
      <c r="T98" s="149"/>
      <c r="U98" s="174" t="s">
        <v>21</v>
      </c>
      <c r="V98" s="153" t="s">
        <v>71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5.75">
      <c r="A99" s="172" t="s">
        <v>59</v>
      </c>
      <c r="B99" s="34">
        <v>70</v>
      </c>
      <c r="C99" s="23">
        <v>70</v>
      </c>
      <c r="D99" s="22">
        <v>27</v>
      </c>
      <c r="E99" s="23">
        <v>2</v>
      </c>
      <c r="F99" s="24">
        <f aca="true" t="shared" si="32" ref="F99:F104">C99/B99</f>
        <v>1</v>
      </c>
      <c r="G99" s="97">
        <f aca="true" t="shared" si="33" ref="G99:G105">C99/D99</f>
        <v>2.5925925925925926</v>
      </c>
      <c r="H99" s="84"/>
      <c r="I99" s="172" t="s">
        <v>70</v>
      </c>
      <c r="J99" s="34">
        <v>65</v>
      </c>
      <c r="K99" s="23">
        <v>65</v>
      </c>
      <c r="L99" s="22">
        <v>31</v>
      </c>
      <c r="M99" s="23">
        <v>2</v>
      </c>
      <c r="N99" s="24">
        <f aca="true" t="shared" si="34" ref="N99:N104">K99/J99</f>
        <v>1</v>
      </c>
      <c r="O99" s="97">
        <f aca="true" t="shared" si="35" ref="O99:O105">K99/L99</f>
        <v>2.096774193548387</v>
      </c>
      <c r="P99" s="64"/>
      <c r="Q99" s="64"/>
      <c r="R99" s="161"/>
      <c r="S99" s="154"/>
      <c r="T99" s="154"/>
      <c r="U99" s="175">
        <v>70</v>
      </c>
      <c r="V99" s="155">
        <v>351335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5.75">
      <c r="A100" s="169" t="s">
        <v>59</v>
      </c>
      <c r="B100" s="34">
        <v>70</v>
      </c>
      <c r="C100" s="19">
        <v>60</v>
      </c>
      <c r="D100" s="21">
        <v>31</v>
      </c>
      <c r="E100" s="19">
        <v>0</v>
      </c>
      <c r="F100" s="18">
        <f t="shared" si="32"/>
        <v>0.8571428571428571</v>
      </c>
      <c r="G100" s="99">
        <f t="shared" si="33"/>
        <v>1.935483870967742</v>
      </c>
      <c r="H100" s="84"/>
      <c r="I100" s="169" t="s">
        <v>70</v>
      </c>
      <c r="J100" s="34">
        <v>65</v>
      </c>
      <c r="K100" s="19">
        <v>65</v>
      </c>
      <c r="L100" s="21">
        <v>33</v>
      </c>
      <c r="M100" s="19">
        <v>2</v>
      </c>
      <c r="N100" s="24">
        <f t="shared" si="34"/>
        <v>1</v>
      </c>
      <c r="O100" s="99">
        <f t="shared" si="35"/>
        <v>1.9696969696969697</v>
      </c>
      <c r="P100" s="64"/>
      <c r="Q100" s="64"/>
      <c r="R100" s="161"/>
      <c r="S100" s="149"/>
      <c r="T100" s="164"/>
      <c r="U100" s="176">
        <v>62</v>
      </c>
      <c r="V100" s="156">
        <v>357214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5.75">
      <c r="A101" s="170" t="s">
        <v>62</v>
      </c>
      <c r="B101" s="34">
        <v>70</v>
      </c>
      <c r="C101" s="19">
        <v>70</v>
      </c>
      <c r="D101" s="21">
        <v>33</v>
      </c>
      <c r="E101" s="19">
        <v>2</v>
      </c>
      <c r="F101" s="18">
        <f t="shared" si="32"/>
        <v>1</v>
      </c>
      <c r="G101" s="99">
        <f t="shared" si="33"/>
        <v>2.121212121212121</v>
      </c>
      <c r="H101" s="84"/>
      <c r="I101" s="169" t="s">
        <v>58</v>
      </c>
      <c r="J101" s="34">
        <v>65</v>
      </c>
      <c r="K101" s="19">
        <v>65</v>
      </c>
      <c r="L101" s="21">
        <v>38</v>
      </c>
      <c r="M101" s="19">
        <v>2</v>
      </c>
      <c r="N101" s="18">
        <f t="shared" si="34"/>
        <v>1</v>
      </c>
      <c r="O101" s="99">
        <f t="shared" si="35"/>
        <v>1.7105263157894737</v>
      </c>
      <c r="P101" s="64"/>
      <c r="Q101" s="64"/>
      <c r="R101" s="161"/>
      <c r="S101" s="149"/>
      <c r="T101" s="154"/>
      <c r="U101" s="177">
        <v>53</v>
      </c>
      <c r="V101" s="157">
        <v>354025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6.5" thickBot="1">
      <c r="A102" s="170" t="s">
        <v>62</v>
      </c>
      <c r="B102" s="34">
        <v>70</v>
      </c>
      <c r="C102" s="19">
        <v>70</v>
      </c>
      <c r="D102" s="21">
        <v>30</v>
      </c>
      <c r="E102" s="19">
        <v>2</v>
      </c>
      <c r="F102" s="18">
        <f t="shared" si="32"/>
        <v>1</v>
      </c>
      <c r="G102" s="99">
        <f t="shared" si="33"/>
        <v>2.3333333333333335</v>
      </c>
      <c r="H102" s="84"/>
      <c r="I102" s="169" t="s">
        <v>58</v>
      </c>
      <c r="J102" s="34">
        <v>65</v>
      </c>
      <c r="K102" s="19">
        <v>65</v>
      </c>
      <c r="L102" s="21">
        <v>28</v>
      </c>
      <c r="M102" s="19">
        <v>2</v>
      </c>
      <c r="N102" s="18">
        <f t="shared" si="34"/>
        <v>1</v>
      </c>
      <c r="O102" s="99">
        <f t="shared" si="35"/>
        <v>2.3214285714285716</v>
      </c>
      <c r="P102" s="64"/>
      <c r="Q102" s="64"/>
      <c r="R102" s="161"/>
      <c r="S102" s="149"/>
      <c r="T102" s="184"/>
      <c r="U102" s="178">
        <v>35</v>
      </c>
      <c r="V102" s="159">
        <v>352204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5.75">
      <c r="A103" s="169" t="s">
        <v>61</v>
      </c>
      <c r="B103" s="34">
        <v>70</v>
      </c>
      <c r="C103" s="19">
        <v>70</v>
      </c>
      <c r="D103" s="21">
        <v>27</v>
      </c>
      <c r="E103" s="19">
        <v>2</v>
      </c>
      <c r="F103" s="18">
        <f t="shared" si="32"/>
        <v>1</v>
      </c>
      <c r="G103" s="99">
        <f t="shared" si="33"/>
        <v>2.5925925925925926</v>
      </c>
      <c r="H103" s="84"/>
      <c r="I103" s="170" t="s">
        <v>94</v>
      </c>
      <c r="J103" s="34">
        <v>65</v>
      </c>
      <c r="K103" s="19">
        <v>65</v>
      </c>
      <c r="L103" s="21">
        <v>26</v>
      </c>
      <c r="M103" s="19">
        <v>2</v>
      </c>
      <c r="N103" s="18">
        <f t="shared" si="34"/>
        <v>1</v>
      </c>
      <c r="O103" s="99">
        <f t="shared" si="35"/>
        <v>2.5</v>
      </c>
      <c r="P103" s="64"/>
      <c r="Q103" s="64"/>
      <c r="R103" s="161"/>
      <c r="S103" s="149"/>
      <c r="T103" s="154"/>
      <c r="U103" s="162"/>
      <c r="V103" s="161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6.5" thickBot="1">
      <c r="A104" s="173" t="s">
        <v>61</v>
      </c>
      <c r="B104" s="34">
        <v>70</v>
      </c>
      <c r="C104" s="29">
        <v>70</v>
      </c>
      <c r="D104" s="28">
        <v>32</v>
      </c>
      <c r="E104" s="29">
        <v>2</v>
      </c>
      <c r="F104" s="30">
        <f t="shared" si="32"/>
        <v>1</v>
      </c>
      <c r="G104" s="100">
        <f t="shared" si="33"/>
        <v>2.1875</v>
      </c>
      <c r="H104" s="84"/>
      <c r="I104" s="170" t="s">
        <v>94</v>
      </c>
      <c r="J104" s="34">
        <v>65</v>
      </c>
      <c r="K104" s="29">
        <v>61</v>
      </c>
      <c r="L104" s="28">
        <v>30</v>
      </c>
      <c r="M104" s="29">
        <v>0</v>
      </c>
      <c r="N104" s="30">
        <f t="shared" si="34"/>
        <v>0.9384615384615385</v>
      </c>
      <c r="O104" s="100">
        <f t="shared" si="35"/>
        <v>2.033333333333333</v>
      </c>
      <c r="P104" s="64"/>
      <c r="Q104" s="64"/>
      <c r="R104" s="149"/>
      <c r="S104" s="149"/>
      <c r="T104" s="149"/>
      <c r="U104" s="163"/>
      <c r="V104" s="15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6.5" thickBot="1">
      <c r="A105" s="36" t="s">
        <v>9</v>
      </c>
      <c r="B105" s="31">
        <f>SUM(B99:B104)</f>
        <v>420</v>
      </c>
      <c r="C105" s="32">
        <f>SUM(C99:C104)</f>
        <v>410</v>
      </c>
      <c r="D105" s="31">
        <f>SUM(D98:D104)</f>
        <v>180</v>
      </c>
      <c r="E105" s="32">
        <f>SUM(E98:E104)</f>
        <v>10</v>
      </c>
      <c r="F105" s="33">
        <f>SUM(F99:F104)/6</f>
        <v>0.9761904761904763</v>
      </c>
      <c r="G105" s="191">
        <f t="shared" si="33"/>
        <v>2.2777777777777777</v>
      </c>
      <c r="H105" s="84"/>
      <c r="I105" s="36" t="s">
        <v>9</v>
      </c>
      <c r="J105" s="31">
        <f>SUM(J99:J104)</f>
        <v>390</v>
      </c>
      <c r="K105" s="32">
        <f>SUM(K99:K104)</f>
        <v>386</v>
      </c>
      <c r="L105" s="31">
        <f>SUM(L98:L104)</f>
        <v>186</v>
      </c>
      <c r="M105" s="32">
        <f>SUM(M98:M104)</f>
        <v>10</v>
      </c>
      <c r="N105" s="33">
        <f>SUM(N99:N104)/6</f>
        <v>0.9897435897435898</v>
      </c>
      <c r="O105" s="191">
        <f t="shared" si="35"/>
        <v>2.075268817204301</v>
      </c>
      <c r="P105" s="251"/>
      <c r="Q105" s="251"/>
      <c r="R105" s="161"/>
      <c r="S105" s="149"/>
      <c r="T105" s="154"/>
      <c r="U105" s="179">
        <v>70</v>
      </c>
      <c r="V105" s="155">
        <v>356044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5.75">
      <c r="A106" s="1"/>
      <c r="B106" s="1"/>
      <c r="C106" s="1"/>
      <c r="D106" s="1"/>
      <c r="E106" s="1"/>
      <c r="F106" s="3"/>
      <c r="G106" s="101"/>
      <c r="H106" s="84"/>
      <c r="I106" s="1"/>
      <c r="J106" s="1"/>
      <c r="K106" s="1"/>
      <c r="L106" s="1"/>
      <c r="M106" s="1"/>
      <c r="N106" s="3"/>
      <c r="O106" s="101"/>
      <c r="P106" s="251"/>
      <c r="Q106" s="251"/>
      <c r="R106" s="161"/>
      <c r="S106" s="149"/>
      <c r="T106" s="154"/>
      <c r="U106" s="177">
        <v>59</v>
      </c>
      <c r="V106" s="157">
        <v>353353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8.75" thickBot="1">
      <c r="A107" s="79" t="s">
        <v>87</v>
      </c>
      <c r="B107" s="66"/>
      <c r="C107" s="119" t="s">
        <v>37</v>
      </c>
      <c r="D107" s="120">
        <v>59</v>
      </c>
      <c r="E107" s="3"/>
      <c r="F107" s="14"/>
      <c r="G107" s="86"/>
      <c r="H107" s="84"/>
      <c r="I107" s="38" t="s">
        <v>45</v>
      </c>
      <c r="J107" s="7"/>
      <c r="K107" s="111" t="s">
        <v>37</v>
      </c>
      <c r="L107" s="111">
        <v>59</v>
      </c>
      <c r="M107" s="3"/>
      <c r="N107" s="14"/>
      <c r="O107" s="86"/>
      <c r="P107" s="64"/>
      <c r="Q107" s="64"/>
      <c r="R107" s="161"/>
      <c r="S107" s="149"/>
      <c r="T107" s="164"/>
      <c r="U107" s="180">
        <v>50</v>
      </c>
      <c r="V107" s="157">
        <v>354743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6.5" thickBot="1">
      <c r="A108" s="87"/>
      <c r="B108" s="20" t="s">
        <v>13</v>
      </c>
      <c r="C108" s="15" t="s">
        <v>10</v>
      </c>
      <c r="D108" s="20" t="s">
        <v>0</v>
      </c>
      <c r="E108" s="15" t="s">
        <v>15</v>
      </c>
      <c r="F108" s="17" t="s">
        <v>11</v>
      </c>
      <c r="G108" s="95" t="s">
        <v>12</v>
      </c>
      <c r="H108" s="84"/>
      <c r="I108" s="73"/>
      <c r="J108" s="20" t="s">
        <v>13</v>
      </c>
      <c r="K108" s="15" t="s">
        <v>10</v>
      </c>
      <c r="L108" s="20" t="s">
        <v>0</v>
      </c>
      <c r="M108" s="15" t="s">
        <v>15</v>
      </c>
      <c r="N108" s="17" t="s">
        <v>11</v>
      </c>
      <c r="O108" s="95" t="s">
        <v>12</v>
      </c>
      <c r="P108" s="64"/>
      <c r="Q108" s="64"/>
      <c r="R108" s="161"/>
      <c r="S108" s="149"/>
      <c r="T108" s="154"/>
      <c r="U108" s="181">
        <v>33</v>
      </c>
      <c r="V108" s="158">
        <v>382786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6.5" thickBot="1">
      <c r="A109" s="16" t="s">
        <v>34</v>
      </c>
      <c r="B109" s="25" t="s">
        <v>14</v>
      </c>
      <c r="C109" s="26"/>
      <c r="D109" s="25" t="s">
        <v>16</v>
      </c>
      <c r="E109" s="26"/>
      <c r="F109" s="27" t="s">
        <v>10</v>
      </c>
      <c r="G109" s="96" t="s">
        <v>10</v>
      </c>
      <c r="H109" s="84"/>
      <c r="I109" s="16" t="s">
        <v>34</v>
      </c>
      <c r="J109" s="25" t="s">
        <v>14</v>
      </c>
      <c r="K109" s="26"/>
      <c r="L109" s="25" t="s">
        <v>16</v>
      </c>
      <c r="M109" s="26"/>
      <c r="N109" s="27" t="s">
        <v>10</v>
      </c>
      <c r="O109" s="96" t="s">
        <v>10</v>
      </c>
      <c r="P109" s="64"/>
      <c r="Q109" s="64"/>
      <c r="R109" s="161"/>
      <c r="S109" s="149"/>
      <c r="T109" s="154"/>
      <c r="U109" s="160"/>
      <c r="V109" s="161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6.5" thickBot="1">
      <c r="A110" s="172" t="s">
        <v>57</v>
      </c>
      <c r="B110" s="34">
        <v>59</v>
      </c>
      <c r="C110" s="23">
        <v>30</v>
      </c>
      <c r="D110" s="22">
        <v>27</v>
      </c>
      <c r="E110" s="23">
        <v>0</v>
      </c>
      <c r="F110" s="24">
        <f aca="true" t="shared" si="36" ref="F110:F115">C110/B110</f>
        <v>0.5084745762711864</v>
      </c>
      <c r="G110" s="97">
        <f aca="true" t="shared" si="37" ref="G110:G116">C110/D110</f>
        <v>1.1111111111111112</v>
      </c>
      <c r="H110" s="84"/>
      <c r="I110" s="172" t="s">
        <v>63</v>
      </c>
      <c r="J110" s="34">
        <v>59</v>
      </c>
      <c r="K110" s="23">
        <v>34</v>
      </c>
      <c r="L110" s="22">
        <v>31</v>
      </c>
      <c r="M110" s="23">
        <v>0</v>
      </c>
      <c r="N110" s="24">
        <f aca="true" t="shared" si="38" ref="N110:N115">K110/J110</f>
        <v>0.576271186440678</v>
      </c>
      <c r="O110" s="97">
        <f aca="true" t="shared" si="39" ref="O110:O116">K110/L110</f>
        <v>1.096774193548387</v>
      </c>
      <c r="P110" s="64"/>
      <c r="Q110" s="64"/>
      <c r="R110" s="149"/>
      <c r="S110" s="149"/>
      <c r="T110" s="149"/>
      <c r="U110" s="151"/>
      <c r="V110" s="151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5.75">
      <c r="A111" s="169" t="s">
        <v>57</v>
      </c>
      <c r="B111" s="34">
        <v>59</v>
      </c>
      <c r="C111" s="19">
        <v>59</v>
      </c>
      <c r="D111" s="21">
        <v>31</v>
      </c>
      <c r="E111" s="19">
        <v>2</v>
      </c>
      <c r="F111" s="18">
        <f t="shared" si="36"/>
        <v>1</v>
      </c>
      <c r="G111" s="99">
        <f t="shared" si="37"/>
        <v>1.903225806451613</v>
      </c>
      <c r="H111" s="84"/>
      <c r="I111" s="169" t="s">
        <v>63</v>
      </c>
      <c r="J111" s="34">
        <v>59</v>
      </c>
      <c r="K111" s="19">
        <v>51</v>
      </c>
      <c r="L111" s="21">
        <v>33</v>
      </c>
      <c r="M111" s="19">
        <v>0</v>
      </c>
      <c r="N111" s="18">
        <f t="shared" si="38"/>
        <v>0.864406779661017</v>
      </c>
      <c r="O111" s="99">
        <f t="shared" si="39"/>
        <v>1.5454545454545454</v>
      </c>
      <c r="P111" s="64"/>
      <c r="Q111" s="64"/>
      <c r="R111" s="161"/>
      <c r="S111" s="149"/>
      <c r="T111" s="154"/>
      <c r="U111" s="175">
        <v>65</v>
      </c>
      <c r="V111" s="155">
        <v>395243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5.75">
      <c r="A112" s="170" t="s">
        <v>62</v>
      </c>
      <c r="B112" s="34">
        <v>59</v>
      </c>
      <c r="C112" s="19">
        <v>59</v>
      </c>
      <c r="D112" s="21">
        <v>38</v>
      </c>
      <c r="E112" s="19">
        <v>2</v>
      </c>
      <c r="F112" s="18">
        <f t="shared" si="36"/>
        <v>1</v>
      </c>
      <c r="G112" s="99">
        <f t="shared" si="37"/>
        <v>1.5526315789473684</v>
      </c>
      <c r="H112" s="84"/>
      <c r="I112" s="169" t="s">
        <v>58</v>
      </c>
      <c r="J112" s="34">
        <v>59</v>
      </c>
      <c r="K112" s="19">
        <v>19</v>
      </c>
      <c r="L112" s="21">
        <v>19</v>
      </c>
      <c r="M112" s="19">
        <v>0</v>
      </c>
      <c r="N112" s="18">
        <f t="shared" si="38"/>
        <v>0.3220338983050847</v>
      </c>
      <c r="O112" s="99">
        <f t="shared" si="39"/>
        <v>1</v>
      </c>
      <c r="P112" s="251"/>
      <c r="Q112" s="251"/>
      <c r="R112" s="161"/>
      <c r="S112" s="149"/>
      <c r="T112" s="154"/>
      <c r="U112" s="182">
        <v>59</v>
      </c>
      <c r="V112" s="156" t="s">
        <v>72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5.75">
      <c r="A113" s="170" t="s">
        <v>62</v>
      </c>
      <c r="B113" s="34">
        <v>59</v>
      </c>
      <c r="C113" s="19">
        <v>59</v>
      </c>
      <c r="D113" s="21">
        <v>42</v>
      </c>
      <c r="E113" s="19">
        <v>2</v>
      </c>
      <c r="F113" s="18">
        <f t="shared" si="36"/>
        <v>1</v>
      </c>
      <c r="G113" s="99">
        <f t="shared" si="37"/>
        <v>1.4047619047619047</v>
      </c>
      <c r="H113" s="84"/>
      <c r="I113" s="169" t="s">
        <v>58</v>
      </c>
      <c r="J113" s="34">
        <v>59</v>
      </c>
      <c r="K113" s="19">
        <v>56</v>
      </c>
      <c r="L113" s="21">
        <v>33</v>
      </c>
      <c r="M113" s="19">
        <v>0</v>
      </c>
      <c r="N113" s="18">
        <f t="shared" si="38"/>
        <v>0.9491525423728814</v>
      </c>
      <c r="O113" s="99">
        <f t="shared" si="39"/>
        <v>1.696969696969697</v>
      </c>
      <c r="P113" s="64"/>
      <c r="Q113" s="64"/>
      <c r="R113" s="161"/>
      <c r="S113" s="149"/>
      <c r="T113" s="154"/>
      <c r="U113" s="177">
        <v>44</v>
      </c>
      <c r="V113" s="157">
        <v>354795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6.5" thickBot="1">
      <c r="A114" s="169" t="s">
        <v>61</v>
      </c>
      <c r="B114" s="34">
        <v>59</v>
      </c>
      <c r="C114" s="19">
        <v>59</v>
      </c>
      <c r="D114" s="21">
        <v>27</v>
      </c>
      <c r="E114" s="19">
        <v>2</v>
      </c>
      <c r="F114" s="18">
        <f t="shared" si="36"/>
        <v>1</v>
      </c>
      <c r="G114" s="99">
        <f t="shared" si="37"/>
        <v>2.185185185185185</v>
      </c>
      <c r="H114" s="84"/>
      <c r="I114" s="170" t="s">
        <v>94</v>
      </c>
      <c r="J114" s="34">
        <v>59</v>
      </c>
      <c r="K114" s="19">
        <v>59</v>
      </c>
      <c r="L114" s="21">
        <v>29</v>
      </c>
      <c r="M114" s="19">
        <v>2</v>
      </c>
      <c r="N114" s="18">
        <f t="shared" si="38"/>
        <v>1</v>
      </c>
      <c r="O114" s="99">
        <f t="shared" si="39"/>
        <v>2.0344827586206895</v>
      </c>
      <c r="P114" s="64"/>
      <c r="Q114" s="64"/>
      <c r="R114" s="161"/>
      <c r="S114" s="185"/>
      <c r="T114" s="186"/>
      <c r="U114" s="183">
        <v>31</v>
      </c>
      <c r="V114" s="159">
        <v>850840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3.5" thickBot="1">
      <c r="A115" s="173" t="s">
        <v>61</v>
      </c>
      <c r="B115" s="34">
        <v>59</v>
      </c>
      <c r="C115" s="29">
        <v>59</v>
      </c>
      <c r="D115" s="28">
        <v>29</v>
      </c>
      <c r="E115" s="29">
        <v>2</v>
      </c>
      <c r="F115" s="30">
        <f t="shared" si="36"/>
        <v>1</v>
      </c>
      <c r="G115" s="100">
        <f t="shared" si="37"/>
        <v>2.0344827586206895</v>
      </c>
      <c r="H115" s="84"/>
      <c r="I115" s="170" t="s">
        <v>94</v>
      </c>
      <c r="J115" s="34">
        <v>59</v>
      </c>
      <c r="K115" s="29">
        <v>54</v>
      </c>
      <c r="L115" s="28">
        <v>49</v>
      </c>
      <c r="M115" s="29">
        <v>0</v>
      </c>
      <c r="N115" s="30">
        <f t="shared" si="38"/>
        <v>0.9152542372881356</v>
      </c>
      <c r="O115" s="100">
        <f t="shared" si="39"/>
        <v>1.1020408163265305</v>
      </c>
      <c r="P115" s="64"/>
      <c r="Q115" s="6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3.5" thickBot="1">
      <c r="A116" s="36" t="s">
        <v>9</v>
      </c>
      <c r="B116" s="31">
        <f>SUM(B110:B115)</f>
        <v>354</v>
      </c>
      <c r="C116" s="32">
        <f>SUM(C110:C115)</f>
        <v>325</v>
      </c>
      <c r="D116" s="31">
        <f>SUM(D109:D115)</f>
        <v>194</v>
      </c>
      <c r="E116" s="32">
        <f>SUM(E109:E115)</f>
        <v>10</v>
      </c>
      <c r="F116" s="33">
        <f>SUM(F110:F115)/6</f>
        <v>0.9180790960451978</v>
      </c>
      <c r="G116" s="191">
        <f t="shared" si="37"/>
        <v>1.675257731958763</v>
      </c>
      <c r="H116" s="84"/>
      <c r="I116" s="36" t="s">
        <v>9</v>
      </c>
      <c r="J116" s="31">
        <f>SUM(J110:J115)</f>
        <v>354</v>
      </c>
      <c r="K116" s="32">
        <f>SUM(K110:K115)</f>
        <v>273</v>
      </c>
      <c r="L116" s="31">
        <f>SUM(L109:L115)</f>
        <v>194</v>
      </c>
      <c r="M116" s="32">
        <f>SUM(M109:M115)</f>
        <v>2</v>
      </c>
      <c r="N116" s="33">
        <f>SUM(N110:N115)/6</f>
        <v>0.7711864406779662</v>
      </c>
      <c r="O116" s="191">
        <f t="shared" si="39"/>
        <v>1.407216494845361</v>
      </c>
      <c r="P116" s="251"/>
      <c r="Q116" s="251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2.75">
      <c r="A117" s="2"/>
      <c r="B117" s="2"/>
      <c r="C117" s="2"/>
      <c r="D117" s="8"/>
      <c r="E117" s="8"/>
      <c r="F117" s="11"/>
      <c r="G117" s="103"/>
      <c r="H117" s="84"/>
      <c r="I117" s="2"/>
      <c r="J117" s="2"/>
      <c r="K117" s="2"/>
      <c r="L117" s="8"/>
      <c r="M117" s="8"/>
      <c r="N117" s="11"/>
      <c r="O117" s="103"/>
      <c r="P117" s="64"/>
      <c r="Q117" s="6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8.75" thickBot="1">
      <c r="A118" s="78" t="s">
        <v>88</v>
      </c>
      <c r="B118" s="7"/>
      <c r="C118" s="120" t="s">
        <v>39</v>
      </c>
      <c r="D118" s="120">
        <v>50</v>
      </c>
      <c r="E118" s="3"/>
      <c r="F118" s="14"/>
      <c r="G118" s="86"/>
      <c r="H118" s="84"/>
      <c r="I118" s="38" t="s">
        <v>90</v>
      </c>
      <c r="J118" s="7"/>
      <c r="K118" s="111" t="s">
        <v>37</v>
      </c>
      <c r="L118" s="111">
        <v>44</v>
      </c>
      <c r="M118" s="3"/>
      <c r="N118" s="14"/>
      <c r="O118" s="86"/>
      <c r="P118" s="64"/>
      <c r="Q118" s="6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2.75">
      <c r="A119" s="87"/>
      <c r="B119" s="20" t="s">
        <v>13</v>
      </c>
      <c r="C119" s="15" t="s">
        <v>10</v>
      </c>
      <c r="D119" s="20" t="s">
        <v>0</v>
      </c>
      <c r="E119" s="15" t="s">
        <v>15</v>
      </c>
      <c r="F119" s="17" t="s">
        <v>11</v>
      </c>
      <c r="G119" s="95" t="s">
        <v>12</v>
      </c>
      <c r="H119" s="84"/>
      <c r="I119" s="73"/>
      <c r="J119" s="20" t="s">
        <v>13</v>
      </c>
      <c r="K119" s="15" t="s">
        <v>10</v>
      </c>
      <c r="L119" s="20" t="s">
        <v>0</v>
      </c>
      <c r="M119" s="15" t="s">
        <v>15</v>
      </c>
      <c r="N119" s="17" t="s">
        <v>11</v>
      </c>
      <c r="O119" s="95" t="s">
        <v>12</v>
      </c>
      <c r="P119" s="251"/>
      <c r="Q119" s="251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3.5" thickBot="1">
      <c r="A120" s="16" t="s">
        <v>34</v>
      </c>
      <c r="B120" s="25" t="s">
        <v>14</v>
      </c>
      <c r="C120" s="26"/>
      <c r="D120" s="25" t="s">
        <v>16</v>
      </c>
      <c r="E120" s="26"/>
      <c r="F120" s="27" t="s">
        <v>10</v>
      </c>
      <c r="G120" s="96" t="s">
        <v>10</v>
      </c>
      <c r="H120" s="84"/>
      <c r="I120" s="16" t="s">
        <v>34</v>
      </c>
      <c r="J120" s="25" t="s">
        <v>14</v>
      </c>
      <c r="K120" s="26"/>
      <c r="L120" s="25" t="s">
        <v>16</v>
      </c>
      <c r="M120" s="26"/>
      <c r="N120" s="27" t="s">
        <v>10</v>
      </c>
      <c r="O120" s="96" t="s">
        <v>10</v>
      </c>
      <c r="P120" s="64"/>
      <c r="Q120" s="6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2.75">
      <c r="A121" s="172" t="s">
        <v>57</v>
      </c>
      <c r="B121" s="34">
        <v>50</v>
      </c>
      <c r="C121" s="23">
        <v>31</v>
      </c>
      <c r="D121" s="22">
        <v>33</v>
      </c>
      <c r="E121" s="23">
        <v>0</v>
      </c>
      <c r="F121" s="24">
        <f aca="true" t="shared" si="40" ref="F121:F126">C121/B121</f>
        <v>0.62</v>
      </c>
      <c r="G121" s="97">
        <f aca="true" t="shared" si="41" ref="G121:G127">C121/D121</f>
        <v>0.9393939393939394</v>
      </c>
      <c r="H121" s="84"/>
      <c r="I121" s="172" t="s">
        <v>63</v>
      </c>
      <c r="J121" s="34">
        <v>44</v>
      </c>
      <c r="K121" s="23">
        <v>42</v>
      </c>
      <c r="L121" s="22">
        <v>38</v>
      </c>
      <c r="M121" s="23">
        <v>0</v>
      </c>
      <c r="N121" s="24">
        <f aca="true" t="shared" si="42" ref="N121:N126">K121/J121</f>
        <v>0.9545454545454546</v>
      </c>
      <c r="O121" s="97">
        <f aca="true" t="shared" si="43" ref="O121:O127">K121/L121</f>
        <v>1.105263157894737</v>
      </c>
      <c r="P121" s="64"/>
      <c r="Q121" s="6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2.75">
      <c r="A122" s="169" t="s">
        <v>57</v>
      </c>
      <c r="B122" s="34">
        <v>50</v>
      </c>
      <c r="C122" s="19">
        <v>38</v>
      </c>
      <c r="D122" s="21">
        <v>30</v>
      </c>
      <c r="E122" s="19">
        <v>0</v>
      </c>
      <c r="F122" s="18">
        <f t="shared" si="40"/>
        <v>0.76</v>
      </c>
      <c r="G122" s="99">
        <f t="shared" si="41"/>
        <v>1.2666666666666666</v>
      </c>
      <c r="H122" s="84"/>
      <c r="I122" s="169" t="s">
        <v>63</v>
      </c>
      <c r="J122" s="34">
        <v>44</v>
      </c>
      <c r="K122" s="19">
        <v>38</v>
      </c>
      <c r="L122" s="21">
        <v>28</v>
      </c>
      <c r="M122" s="19">
        <v>0</v>
      </c>
      <c r="N122" s="18">
        <f t="shared" si="42"/>
        <v>0.8636363636363636</v>
      </c>
      <c r="O122" s="99">
        <f t="shared" si="43"/>
        <v>1.3571428571428572</v>
      </c>
      <c r="P122" s="98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2.75">
      <c r="A123" s="169" t="s">
        <v>59</v>
      </c>
      <c r="B123" s="34">
        <v>50</v>
      </c>
      <c r="C123" s="19">
        <v>49</v>
      </c>
      <c r="D123" s="21">
        <v>38</v>
      </c>
      <c r="E123" s="19">
        <v>0</v>
      </c>
      <c r="F123" s="18">
        <f t="shared" si="40"/>
        <v>0.98</v>
      </c>
      <c r="G123" s="99">
        <f t="shared" si="41"/>
        <v>1.2894736842105263</v>
      </c>
      <c r="H123" s="84"/>
      <c r="I123" s="169" t="s">
        <v>70</v>
      </c>
      <c r="J123" s="34">
        <v>44</v>
      </c>
      <c r="K123" s="19">
        <v>44</v>
      </c>
      <c r="L123" s="21">
        <v>19</v>
      </c>
      <c r="M123" s="19">
        <v>2</v>
      </c>
      <c r="N123" s="18">
        <f t="shared" si="42"/>
        <v>1</v>
      </c>
      <c r="O123" s="99">
        <f t="shared" si="43"/>
        <v>2.3157894736842106</v>
      </c>
      <c r="P123" s="98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2.75">
      <c r="A124" s="169" t="s">
        <v>59</v>
      </c>
      <c r="B124" s="34">
        <v>50</v>
      </c>
      <c r="C124" s="19">
        <v>37</v>
      </c>
      <c r="D124" s="21">
        <v>42</v>
      </c>
      <c r="E124" s="19">
        <v>0</v>
      </c>
      <c r="F124" s="18">
        <f t="shared" si="40"/>
        <v>0.74</v>
      </c>
      <c r="G124" s="99">
        <f t="shared" si="41"/>
        <v>0.8809523809523809</v>
      </c>
      <c r="H124" s="84"/>
      <c r="I124" s="169" t="s">
        <v>70</v>
      </c>
      <c r="J124" s="34">
        <v>44</v>
      </c>
      <c r="K124" s="19">
        <v>44</v>
      </c>
      <c r="L124" s="21">
        <v>33</v>
      </c>
      <c r="M124" s="19">
        <v>2</v>
      </c>
      <c r="N124" s="18">
        <f t="shared" si="42"/>
        <v>1</v>
      </c>
      <c r="O124" s="99">
        <f t="shared" si="43"/>
        <v>1.3333333333333333</v>
      </c>
      <c r="P124" s="98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12.75">
      <c r="A125" s="169" t="s">
        <v>61</v>
      </c>
      <c r="B125" s="34">
        <v>50</v>
      </c>
      <c r="C125" s="19">
        <v>50</v>
      </c>
      <c r="D125" s="21">
        <v>34</v>
      </c>
      <c r="E125" s="19">
        <v>2</v>
      </c>
      <c r="F125" s="18">
        <f t="shared" si="40"/>
        <v>1</v>
      </c>
      <c r="G125" s="99">
        <f t="shared" si="41"/>
        <v>1.4705882352941178</v>
      </c>
      <c r="H125" s="84"/>
      <c r="I125" s="170" t="s">
        <v>94</v>
      </c>
      <c r="J125" s="34">
        <v>44</v>
      </c>
      <c r="K125" s="19">
        <v>44</v>
      </c>
      <c r="L125" s="21">
        <v>15</v>
      </c>
      <c r="M125" s="19">
        <v>2</v>
      </c>
      <c r="N125" s="18">
        <f t="shared" si="42"/>
        <v>1</v>
      </c>
      <c r="O125" s="99">
        <f t="shared" si="43"/>
        <v>2.933333333333333</v>
      </c>
      <c r="P125" s="9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13.5" thickBot="1">
      <c r="A126" s="173" t="s">
        <v>61</v>
      </c>
      <c r="B126" s="34">
        <v>50</v>
      </c>
      <c r="C126" s="29">
        <v>50</v>
      </c>
      <c r="D126" s="28">
        <v>42</v>
      </c>
      <c r="E126" s="29">
        <v>2</v>
      </c>
      <c r="F126" s="30">
        <f t="shared" si="40"/>
        <v>1</v>
      </c>
      <c r="G126" s="100">
        <f t="shared" si="41"/>
        <v>1.1904761904761905</v>
      </c>
      <c r="H126" s="84"/>
      <c r="I126" s="170" t="s">
        <v>94</v>
      </c>
      <c r="J126" s="34">
        <v>44</v>
      </c>
      <c r="K126" s="29">
        <v>44</v>
      </c>
      <c r="L126" s="28">
        <v>24</v>
      </c>
      <c r="M126" s="29">
        <v>2</v>
      </c>
      <c r="N126" s="30">
        <f t="shared" si="42"/>
        <v>1</v>
      </c>
      <c r="O126" s="100">
        <f t="shared" si="43"/>
        <v>1.8333333333333333</v>
      </c>
      <c r="P126" s="9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13.5" thickBot="1">
      <c r="A127" s="36" t="s">
        <v>9</v>
      </c>
      <c r="B127" s="31">
        <f>SUM(B121:B126)</f>
        <v>300</v>
      </c>
      <c r="C127" s="32">
        <f>SUM(C121:C126)</f>
        <v>255</v>
      </c>
      <c r="D127" s="31">
        <f>SUM(D120:D126)</f>
        <v>219</v>
      </c>
      <c r="E127" s="32">
        <f>SUM(E120:E126)</f>
        <v>4</v>
      </c>
      <c r="F127" s="33">
        <f>SUM(F121:F126)/6</f>
        <v>0.85</v>
      </c>
      <c r="G127" s="191">
        <f t="shared" si="41"/>
        <v>1.1643835616438356</v>
      </c>
      <c r="H127" s="84"/>
      <c r="I127" s="36" t="s">
        <v>9</v>
      </c>
      <c r="J127" s="31">
        <f>SUM(J121:J126)</f>
        <v>264</v>
      </c>
      <c r="K127" s="32">
        <f>SUM(K121:K126)</f>
        <v>256</v>
      </c>
      <c r="L127" s="31">
        <f>SUM(L120:L126)</f>
        <v>157</v>
      </c>
      <c r="M127" s="32">
        <f>SUM(M120:M126)</f>
        <v>8</v>
      </c>
      <c r="N127" s="33">
        <f>SUM(N121:N126)/6</f>
        <v>0.9696969696969697</v>
      </c>
      <c r="O127" s="191">
        <f t="shared" si="43"/>
        <v>1.6305732484076434</v>
      </c>
      <c r="P127" s="93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12.75">
      <c r="A128" s="12"/>
      <c r="B128" s="2"/>
      <c r="C128" s="2"/>
      <c r="D128" s="2"/>
      <c r="E128" s="9"/>
      <c r="F128" s="11"/>
      <c r="G128" s="103"/>
      <c r="H128" s="84"/>
      <c r="I128" s="12"/>
      <c r="J128" s="2"/>
      <c r="K128" s="2"/>
      <c r="L128" s="2"/>
      <c r="M128" s="9"/>
      <c r="N128" s="11"/>
      <c r="O128" s="103"/>
      <c r="P128" s="103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8.75" thickBot="1">
      <c r="A129" s="76" t="s">
        <v>89</v>
      </c>
      <c r="B129" s="7"/>
      <c r="C129" s="120" t="s">
        <v>37</v>
      </c>
      <c r="D129" s="120">
        <v>33</v>
      </c>
      <c r="E129" s="3"/>
      <c r="F129" s="14"/>
      <c r="G129" s="86"/>
      <c r="H129" s="84"/>
      <c r="I129" s="62" t="s">
        <v>92</v>
      </c>
      <c r="J129" s="7"/>
      <c r="K129" s="121" t="s">
        <v>37</v>
      </c>
      <c r="L129" s="121">
        <v>33</v>
      </c>
      <c r="M129" s="3"/>
      <c r="N129" s="14"/>
      <c r="O129" s="86"/>
      <c r="P129" s="8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2.75">
      <c r="A130" s="87"/>
      <c r="B130" s="20" t="s">
        <v>13</v>
      </c>
      <c r="C130" s="15" t="s">
        <v>10</v>
      </c>
      <c r="D130" s="20" t="s">
        <v>0</v>
      </c>
      <c r="E130" s="15" t="s">
        <v>15</v>
      </c>
      <c r="F130" s="17" t="s">
        <v>11</v>
      </c>
      <c r="G130" s="95" t="s">
        <v>12</v>
      </c>
      <c r="H130" s="84"/>
      <c r="I130" s="73"/>
      <c r="J130" s="20" t="s">
        <v>13</v>
      </c>
      <c r="K130" s="15" t="s">
        <v>10</v>
      </c>
      <c r="L130" s="20" t="s">
        <v>0</v>
      </c>
      <c r="M130" s="15" t="s">
        <v>15</v>
      </c>
      <c r="N130" s="17" t="s">
        <v>11</v>
      </c>
      <c r="O130" s="95" t="s">
        <v>12</v>
      </c>
      <c r="P130" s="93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3.5" thickBot="1">
      <c r="A131" s="16" t="s">
        <v>34</v>
      </c>
      <c r="B131" s="25" t="s">
        <v>14</v>
      </c>
      <c r="C131" s="26"/>
      <c r="D131" s="25" t="s">
        <v>16</v>
      </c>
      <c r="E131" s="26"/>
      <c r="F131" s="27" t="s">
        <v>10</v>
      </c>
      <c r="G131" s="96" t="s">
        <v>10</v>
      </c>
      <c r="H131" s="84"/>
      <c r="I131" s="16" t="s">
        <v>34</v>
      </c>
      <c r="J131" s="25" t="s">
        <v>14</v>
      </c>
      <c r="K131" s="26"/>
      <c r="L131" s="25" t="s">
        <v>16</v>
      </c>
      <c r="M131" s="26"/>
      <c r="N131" s="27" t="s">
        <v>10</v>
      </c>
      <c r="O131" s="96" t="s">
        <v>10</v>
      </c>
      <c r="P131" s="8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2.75">
      <c r="A132" s="172" t="s">
        <v>57</v>
      </c>
      <c r="B132" s="34">
        <v>33</v>
      </c>
      <c r="C132" s="23">
        <v>15</v>
      </c>
      <c r="D132" s="22">
        <v>27</v>
      </c>
      <c r="E132" s="23">
        <v>0</v>
      </c>
      <c r="F132" s="24">
        <f aca="true" t="shared" si="44" ref="F132:F137">C132/B132</f>
        <v>0.45454545454545453</v>
      </c>
      <c r="G132" s="97">
        <f aca="true" t="shared" si="45" ref="G132:G138">C132/D132</f>
        <v>0.5555555555555556</v>
      </c>
      <c r="H132" s="84"/>
      <c r="I132" s="172" t="s">
        <v>63</v>
      </c>
      <c r="J132" s="34">
        <v>33</v>
      </c>
      <c r="K132" s="23">
        <v>29</v>
      </c>
      <c r="L132" s="22">
        <v>30</v>
      </c>
      <c r="M132" s="23">
        <v>0</v>
      </c>
      <c r="N132" s="24">
        <f aca="true" t="shared" si="46" ref="N132:N137">K132/J132</f>
        <v>0.8787878787878788</v>
      </c>
      <c r="O132" s="97">
        <f aca="true" t="shared" si="47" ref="O132:O138">K132/L132</f>
        <v>0.9666666666666667</v>
      </c>
      <c r="P132" s="98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2.75">
      <c r="A133" s="169" t="s">
        <v>57</v>
      </c>
      <c r="B133" s="34">
        <v>33</v>
      </c>
      <c r="C133" s="19">
        <v>26</v>
      </c>
      <c r="D133" s="21">
        <v>32</v>
      </c>
      <c r="E133" s="19">
        <v>0</v>
      </c>
      <c r="F133" s="18">
        <f t="shared" si="44"/>
        <v>0.7878787878787878</v>
      </c>
      <c r="G133" s="99">
        <f t="shared" si="45"/>
        <v>0.8125</v>
      </c>
      <c r="H133" s="84"/>
      <c r="I133" s="169" t="s">
        <v>63</v>
      </c>
      <c r="J133" s="34">
        <v>33</v>
      </c>
      <c r="K133" s="19">
        <v>33</v>
      </c>
      <c r="L133" s="21">
        <v>30</v>
      </c>
      <c r="M133" s="19">
        <v>2</v>
      </c>
      <c r="N133" s="18">
        <f t="shared" si="46"/>
        <v>1</v>
      </c>
      <c r="O133" s="99">
        <f t="shared" si="47"/>
        <v>1.1</v>
      </c>
      <c r="P133" s="98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2.75">
      <c r="A134" s="169" t="s">
        <v>59</v>
      </c>
      <c r="B134" s="34">
        <v>33</v>
      </c>
      <c r="C134" s="19">
        <v>23</v>
      </c>
      <c r="D134" s="21">
        <v>27</v>
      </c>
      <c r="E134" s="19">
        <v>0</v>
      </c>
      <c r="F134" s="18">
        <f t="shared" si="44"/>
        <v>0.696969696969697</v>
      </c>
      <c r="G134" s="99">
        <f t="shared" si="45"/>
        <v>0.8518518518518519</v>
      </c>
      <c r="H134" s="84"/>
      <c r="I134" s="169" t="s">
        <v>70</v>
      </c>
      <c r="J134" s="34">
        <v>33</v>
      </c>
      <c r="K134" s="19">
        <v>20</v>
      </c>
      <c r="L134" s="21">
        <v>29</v>
      </c>
      <c r="M134" s="19">
        <v>0</v>
      </c>
      <c r="N134" s="18">
        <f t="shared" si="46"/>
        <v>0.6060606060606061</v>
      </c>
      <c r="O134" s="99">
        <f t="shared" si="47"/>
        <v>0.6896551724137931</v>
      </c>
      <c r="P134" s="98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2.75">
      <c r="A135" s="169" t="s">
        <v>59</v>
      </c>
      <c r="B135" s="34">
        <v>33</v>
      </c>
      <c r="C135" s="19">
        <v>30</v>
      </c>
      <c r="D135" s="21">
        <v>29</v>
      </c>
      <c r="E135" s="19">
        <v>0</v>
      </c>
      <c r="F135" s="18">
        <f t="shared" si="44"/>
        <v>0.9090909090909091</v>
      </c>
      <c r="G135" s="99">
        <f t="shared" si="45"/>
        <v>1.0344827586206897</v>
      </c>
      <c r="H135" s="84"/>
      <c r="I135" s="169" t="s">
        <v>70</v>
      </c>
      <c r="J135" s="34">
        <v>33</v>
      </c>
      <c r="K135" s="19">
        <v>33</v>
      </c>
      <c r="L135" s="21">
        <v>49</v>
      </c>
      <c r="M135" s="19">
        <v>2</v>
      </c>
      <c r="N135" s="18">
        <f t="shared" si="46"/>
        <v>1</v>
      </c>
      <c r="O135" s="99">
        <f t="shared" si="47"/>
        <v>0.673469387755102</v>
      </c>
      <c r="P135" s="98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2.75">
      <c r="A136" s="170" t="s">
        <v>62</v>
      </c>
      <c r="B136" s="34">
        <v>33</v>
      </c>
      <c r="C136" s="19">
        <v>26</v>
      </c>
      <c r="D136" s="21">
        <v>34</v>
      </c>
      <c r="E136" s="19">
        <v>0</v>
      </c>
      <c r="F136" s="18">
        <f t="shared" si="44"/>
        <v>0.7878787878787878</v>
      </c>
      <c r="G136" s="99">
        <f t="shared" si="45"/>
        <v>0.7647058823529411</v>
      </c>
      <c r="H136" s="84"/>
      <c r="I136" s="169" t="s">
        <v>58</v>
      </c>
      <c r="J136" s="34">
        <v>33</v>
      </c>
      <c r="K136" s="19">
        <v>9</v>
      </c>
      <c r="L136" s="21">
        <v>15</v>
      </c>
      <c r="M136" s="19">
        <v>0</v>
      </c>
      <c r="N136" s="18">
        <f t="shared" si="46"/>
        <v>0.2727272727272727</v>
      </c>
      <c r="O136" s="99">
        <f t="shared" si="47"/>
        <v>0.6</v>
      </c>
      <c r="P136" s="98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3.5" thickBot="1">
      <c r="A137" s="171" t="s">
        <v>62</v>
      </c>
      <c r="B137" s="34">
        <v>33</v>
      </c>
      <c r="C137" s="29">
        <v>27</v>
      </c>
      <c r="D137" s="28">
        <v>42</v>
      </c>
      <c r="E137" s="29">
        <v>0</v>
      </c>
      <c r="F137" s="30">
        <f t="shared" si="44"/>
        <v>0.8181818181818182</v>
      </c>
      <c r="G137" s="100">
        <f t="shared" si="45"/>
        <v>0.6428571428571429</v>
      </c>
      <c r="H137" s="84"/>
      <c r="I137" s="173" t="s">
        <v>58</v>
      </c>
      <c r="J137" s="34">
        <v>33</v>
      </c>
      <c r="K137" s="29">
        <v>27</v>
      </c>
      <c r="L137" s="28">
        <v>24</v>
      </c>
      <c r="M137" s="29">
        <v>0</v>
      </c>
      <c r="N137" s="30">
        <f t="shared" si="46"/>
        <v>0.8181818181818182</v>
      </c>
      <c r="O137" s="100">
        <f t="shared" si="47"/>
        <v>1.125</v>
      </c>
      <c r="P137" s="98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3.5" thickBot="1">
      <c r="A138" s="36" t="s">
        <v>9</v>
      </c>
      <c r="B138" s="31">
        <f>SUM(B132:B137)</f>
        <v>198</v>
      </c>
      <c r="C138" s="32">
        <f>SUM(C132:C137)</f>
        <v>147</v>
      </c>
      <c r="D138" s="31">
        <f>SUM(D131:D137)</f>
        <v>191</v>
      </c>
      <c r="E138" s="32">
        <f>SUM(E131:E137)</f>
        <v>0</v>
      </c>
      <c r="F138" s="33">
        <f>SUM(F132:F137)/6</f>
        <v>0.7424242424242425</v>
      </c>
      <c r="G138" s="148">
        <f t="shared" si="45"/>
        <v>0.7696335078534031</v>
      </c>
      <c r="H138" s="84"/>
      <c r="I138" s="36" t="s">
        <v>9</v>
      </c>
      <c r="J138" s="31">
        <f>SUM(J132:J137)</f>
        <v>198</v>
      </c>
      <c r="K138" s="32">
        <f>SUM(K132:K137)</f>
        <v>151</v>
      </c>
      <c r="L138" s="31">
        <f>SUM(L131:L137)</f>
        <v>177</v>
      </c>
      <c r="M138" s="32">
        <f>SUM(M131:M137)</f>
        <v>4</v>
      </c>
      <c r="N138" s="33">
        <f>SUM(N132:N137)/6</f>
        <v>0.7626262626262627</v>
      </c>
      <c r="O138" s="191">
        <f t="shared" si="47"/>
        <v>0.8531073446327684</v>
      </c>
      <c r="P138" s="93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2.75">
      <c r="A139" s="11"/>
      <c r="B139" s="2"/>
      <c r="C139" s="2"/>
      <c r="D139" s="2"/>
      <c r="E139" s="2"/>
      <c r="F139" s="5"/>
      <c r="G139" s="102"/>
      <c r="H139" s="84"/>
      <c r="I139" s="5"/>
      <c r="J139" s="5"/>
      <c r="K139" s="5"/>
      <c r="L139" s="5"/>
      <c r="M139" s="5"/>
      <c r="N139" s="5"/>
      <c r="O139" s="83"/>
      <c r="P139" s="83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7:45" ht="12.75"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7:45" ht="12.75"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7:45" ht="12.75"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7:45" ht="12.75"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7:45" ht="12.75"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7:45" ht="12.75"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7:45" ht="12.75"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7:45" ht="12.75"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7:45" ht="12.75"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7:45" ht="12.75"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7:45" ht="12.75"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7:45" ht="12.75"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7:45" ht="12.75"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7:45" ht="12.75"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7:45" ht="12.75"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7:45" ht="12.75"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7:45" ht="12.75"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7:45" ht="12.75"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7:45" ht="12.75"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7:45" ht="12.75"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7:45" ht="12.75"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7:45" ht="12.75"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7:45" ht="12.75"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7:45" ht="12.75"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7:45" ht="12.75"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7:45" ht="12.75"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7:45" ht="12.75"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7:45" ht="12.75"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7:45" ht="12.75"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7:45" ht="12.75"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7:45" ht="12.75"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7:45" ht="12.75"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7:45" ht="12.75"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7:45" ht="12.75"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7:45" ht="12.75"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7:45" ht="12.75"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7:45" ht="12.75"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7:45" ht="12.75"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7:45" ht="12.75"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7:45" ht="12.75"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7:45" ht="12.75"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7:45" ht="12.75"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7:45" ht="12.75"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7:45" ht="12.75"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7:45" ht="12.75"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7:45" ht="12.75"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7:45" ht="12.75"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7:45" ht="12.75"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7:45" ht="12.75"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7:45" ht="12.75"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7:45" ht="12.75"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7:45" ht="12.75"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7:45" ht="12.75"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7:45" ht="12.75"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7:45" ht="12.75"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7:45" ht="12.75"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7:45" ht="12.75"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7:45" ht="12.75"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7:45" ht="12.75"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7:45" ht="12.75"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7:45" ht="12.75"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7:45" ht="12.75"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7:45" ht="12.75"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7:45" ht="12.75"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7:45" ht="12.75"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7:45" ht="12.75"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7:45" ht="12.75"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7:45" ht="12.75"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7:45" ht="12.75"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s="7" customFormat="1" ht="12.75">
      <c r="A209"/>
      <c r="B209"/>
      <c r="C209"/>
      <c r="D209"/>
      <c r="E209"/>
      <c r="F209"/>
      <c r="G209" s="94"/>
      <c r="H209"/>
      <c r="I209"/>
      <c r="J209"/>
      <c r="K209"/>
      <c r="L209"/>
      <c r="M209"/>
      <c r="N209"/>
      <c r="O209" s="94"/>
      <c r="P209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7" customFormat="1" ht="12.75">
      <c r="A210"/>
      <c r="B210"/>
      <c r="C210"/>
      <c r="D210"/>
      <c r="E210"/>
      <c r="F210"/>
      <c r="G210" s="94"/>
      <c r="H210"/>
      <c r="I210"/>
      <c r="J210"/>
      <c r="K210"/>
      <c r="L210"/>
      <c r="M210"/>
      <c r="N210"/>
      <c r="O210" s="94"/>
      <c r="P210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7" customFormat="1" ht="12.75">
      <c r="A211"/>
      <c r="B211"/>
      <c r="C211"/>
      <c r="D211"/>
      <c r="E211"/>
      <c r="F211"/>
      <c r="G211" s="94"/>
      <c r="H211"/>
      <c r="I211"/>
      <c r="J211"/>
      <c r="K211"/>
      <c r="L211"/>
      <c r="M211"/>
      <c r="N211"/>
      <c r="O211" s="94"/>
      <c r="P211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7" customFormat="1" ht="12.75">
      <c r="A212"/>
      <c r="B212"/>
      <c r="C212"/>
      <c r="D212"/>
      <c r="E212"/>
      <c r="F212"/>
      <c r="G212" s="94"/>
      <c r="H212"/>
      <c r="I212"/>
      <c r="J212"/>
      <c r="K212"/>
      <c r="L212"/>
      <c r="M212"/>
      <c r="N212"/>
      <c r="O212" s="94"/>
      <c r="P21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7:45" ht="12.75"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s="7" customFormat="1" ht="12.75">
      <c r="A214"/>
      <c r="B214"/>
      <c r="C214"/>
      <c r="D214"/>
      <c r="E214"/>
      <c r="F214"/>
      <c r="G214" s="94"/>
      <c r="H214"/>
      <c r="I214"/>
      <c r="J214"/>
      <c r="K214"/>
      <c r="L214"/>
      <c r="M214"/>
      <c r="N214"/>
      <c r="O214" s="94"/>
      <c r="P214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7" customFormat="1" ht="12.75">
      <c r="A215"/>
      <c r="B215"/>
      <c r="C215"/>
      <c r="D215"/>
      <c r="E215"/>
      <c r="F215"/>
      <c r="G215" s="94"/>
      <c r="H215"/>
      <c r="I215"/>
      <c r="J215"/>
      <c r="K215"/>
      <c r="L215"/>
      <c r="M215"/>
      <c r="N215"/>
      <c r="O215" s="94"/>
      <c r="P215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7" customFormat="1" ht="12.75">
      <c r="A216"/>
      <c r="B216"/>
      <c r="C216"/>
      <c r="D216"/>
      <c r="E216"/>
      <c r="F216"/>
      <c r="G216" s="94"/>
      <c r="H216"/>
      <c r="I216"/>
      <c r="J216"/>
      <c r="K216"/>
      <c r="L216"/>
      <c r="M216"/>
      <c r="N216"/>
      <c r="O216" s="94"/>
      <c r="P216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7" customFormat="1" ht="12.75">
      <c r="A217"/>
      <c r="B217"/>
      <c r="C217"/>
      <c r="D217"/>
      <c r="E217"/>
      <c r="F217"/>
      <c r="G217" s="94"/>
      <c r="H217"/>
      <c r="I217"/>
      <c r="J217"/>
      <c r="K217"/>
      <c r="L217"/>
      <c r="M217"/>
      <c r="N217"/>
      <c r="O217" s="94"/>
      <c r="P217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7" customFormat="1" ht="12.75">
      <c r="A218"/>
      <c r="B218"/>
      <c r="C218"/>
      <c r="D218"/>
      <c r="E218"/>
      <c r="F218"/>
      <c r="G218" s="94"/>
      <c r="H218"/>
      <c r="I218"/>
      <c r="J218"/>
      <c r="K218"/>
      <c r="L218"/>
      <c r="M218"/>
      <c r="N218"/>
      <c r="O218" s="94"/>
      <c r="P218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7" customFormat="1" ht="12.75">
      <c r="A219"/>
      <c r="B219"/>
      <c r="C219"/>
      <c r="D219"/>
      <c r="E219"/>
      <c r="F219"/>
      <c r="G219" s="94"/>
      <c r="H219"/>
      <c r="I219"/>
      <c r="J219"/>
      <c r="K219"/>
      <c r="L219"/>
      <c r="M219"/>
      <c r="N219"/>
      <c r="O219" s="94"/>
      <c r="P219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7" customFormat="1" ht="12.75">
      <c r="A220"/>
      <c r="B220"/>
      <c r="C220"/>
      <c r="D220"/>
      <c r="E220"/>
      <c r="F220"/>
      <c r="G220" s="94"/>
      <c r="H220"/>
      <c r="I220"/>
      <c r="J220"/>
      <c r="K220"/>
      <c r="L220"/>
      <c r="M220"/>
      <c r="N220"/>
      <c r="O220" s="94"/>
      <c r="P220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7" customFormat="1" ht="12.75">
      <c r="A221"/>
      <c r="B221"/>
      <c r="C221"/>
      <c r="D221"/>
      <c r="E221"/>
      <c r="F221"/>
      <c r="G221" s="94"/>
      <c r="H221"/>
      <c r="I221"/>
      <c r="J221"/>
      <c r="K221"/>
      <c r="L221"/>
      <c r="M221"/>
      <c r="N221"/>
      <c r="O221" s="94"/>
      <c r="P221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7" customFormat="1" ht="12.75">
      <c r="A222"/>
      <c r="B222"/>
      <c r="C222"/>
      <c r="D222"/>
      <c r="E222"/>
      <c r="F222"/>
      <c r="G222" s="94"/>
      <c r="H222"/>
      <c r="I222"/>
      <c r="J222"/>
      <c r="K222"/>
      <c r="L222"/>
      <c r="M222"/>
      <c r="N222"/>
      <c r="O222" s="94"/>
      <c r="P222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7" customFormat="1" ht="12.75">
      <c r="A223"/>
      <c r="B223"/>
      <c r="C223"/>
      <c r="D223"/>
      <c r="E223"/>
      <c r="F223"/>
      <c r="G223" s="94"/>
      <c r="H223"/>
      <c r="I223"/>
      <c r="J223"/>
      <c r="K223"/>
      <c r="L223"/>
      <c r="M223"/>
      <c r="N223"/>
      <c r="O223" s="94"/>
      <c r="P22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7" customFormat="1" ht="12.75">
      <c r="A224"/>
      <c r="B224"/>
      <c r="C224"/>
      <c r="D224"/>
      <c r="E224"/>
      <c r="F224"/>
      <c r="G224" s="94"/>
      <c r="H224"/>
      <c r="I224"/>
      <c r="J224"/>
      <c r="K224"/>
      <c r="L224"/>
      <c r="M224"/>
      <c r="N224"/>
      <c r="O224" s="94"/>
      <c r="P224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7:45" ht="12.75"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s="7" customFormat="1" ht="12.75">
      <c r="A226"/>
      <c r="B226"/>
      <c r="C226"/>
      <c r="D226"/>
      <c r="E226"/>
      <c r="F226"/>
      <c r="G226" s="94"/>
      <c r="H226"/>
      <c r="I226"/>
      <c r="J226"/>
      <c r="K226"/>
      <c r="L226"/>
      <c r="M226"/>
      <c r="N226"/>
      <c r="O226" s="94"/>
      <c r="P226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7:45" ht="12.75"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7:45" ht="12.75"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s="7" customFormat="1" ht="12.75">
      <c r="A229"/>
      <c r="B229"/>
      <c r="C229"/>
      <c r="D229"/>
      <c r="E229"/>
      <c r="F229"/>
      <c r="G229" s="94"/>
      <c r="H229"/>
      <c r="I229"/>
      <c r="J229"/>
      <c r="K229"/>
      <c r="L229"/>
      <c r="M229"/>
      <c r="N229"/>
      <c r="O229" s="94"/>
      <c r="P229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7" customFormat="1" ht="12.75">
      <c r="A230"/>
      <c r="B230"/>
      <c r="C230"/>
      <c r="D230"/>
      <c r="E230"/>
      <c r="F230"/>
      <c r="G230" s="94"/>
      <c r="H230"/>
      <c r="I230"/>
      <c r="J230"/>
      <c r="K230"/>
      <c r="L230"/>
      <c r="M230"/>
      <c r="N230"/>
      <c r="O230" s="94"/>
      <c r="P230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7" customFormat="1" ht="12.75">
      <c r="A231"/>
      <c r="B231"/>
      <c r="C231"/>
      <c r="D231"/>
      <c r="E231"/>
      <c r="F231"/>
      <c r="G231" s="94"/>
      <c r="H231"/>
      <c r="I231"/>
      <c r="J231"/>
      <c r="K231"/>
      <c r="L231"/>
      <c r="M231"/>
      <c r="N231"/>
      <c r="O231" s="94"/>
      <c r="P231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7" customFormat="1" ht="12.75">
      <c r="A232"/>
      <c r="B232"/>
      <c r="C232"/>
      <c r="D232"/>
      <c r="E232"/>
      <c r="F232"/>
      <c r="G232" s="94"/>
      <c r="H232"/>
      <c r="I232"/>
      <c r="J232"/>
      <c r="K232"/>
      <c r="L232"/>
      <c r="M232"/>
      <c r="N232"/>
      <c r="O232" s="94"/>
      <c r="P232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7" customFormat="1" ht="12.75">
      <c r="A233"/>
      <c r="B233"/>
      <c r="C233"/>
      <c r="D233"/>
      <c r="E233"/>
      <c r="F233"/>
      <c r="G233" s="94"/>
      <c r="H233"/>
      <c r="I233"/>
      <c r="J233"/>
      <c r="K233"/>
      <c r="L233"/>
      <c r="M233"/>
      <c r="N233"/>
      <c r="O233" s="94"/>
      <c r="P23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7" customFormat="1" ht="12.75">
      <c r="A234"/>
      <c r="B234"/>
      <c r="C234"/>
      <c r="D234"/>
      <c r="E234"/>
      <c r="F234"/>
      <c r="G234" s="94"/>
      <c r="H234"/>
      <c r="I234"/>
      <c r="J234"/>
      <c r="K234"/>
      <c r="L234"/>
      <c r="M234"/>
      <c r="N234"/>
      <c r="O234" s="94"/>
      <c r="P234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7" customFormat="1" ht="12.75">
      <c r="A235"/>
      <c r="B235"/>
      <c r="C235"/>
      <c r="D235"/>
      <c r="E235"/>
      <c r="F235"/>
      <c r="G235" s="94"/>
      <c r="H235"/>
      <c r="I235"/>
      <c r="J235"/>
      <c r="K235"/>
      <c r="L235"/>
      <c r="M235"/>
      <c r="N235"/>
      <c r="O235" s="94"/>
      <c r="P235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7" customFormat="1" ht="12.75">
      <c r="A236"/>
      <c r="B236"/>
      <c r="C236"/>
      <c r="D236"/>
      <c r="E236"/>
      <c r="F236"/>
      <c r="G236" s="94"/>
      <c r="H236"/>
      <c r="I236"/>
      <c r="J236"/>
      <c r="K236"/>
      <c r="L236"/>
      <c r="M236"/>
      <c r="N236"/>
      <c r="O236" s="94"/>
      <c r="P236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7" customFormat="1" ht="12.75">
      <c r="A237"/>
      <c r="B237"/>
      <c r="C237"/>
      <c r="D237"/>
      <c r="E237"/>
      <c r="F237"/>
      <c r="G237" s="94"/>
      <c r="H237"/>
      <c r="I237"/>
      <c r="J237"/>
      <c r="K237"/>
      <c r="L237"/>
      <c r="M237"/>
      <c r="N237"/>
      <c r="O237" s="94"/>
      <c r="P237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7" customFormat="1" ht="12.75">
      <c r="A238"/>
      <c r="B238"/>
      <c r="C238"/>
      <c r="D238"/>
      <c r="E238"/>
      <c r="F238"/>
      <c r="G238" s="94"/>
      <c r="H238"/>
      <c r="I238"/>
      <c r="J238"/>
      <c r="K238"/>
      <c r="L238"/>
      <c r="M238"/>
      <c r="N238"/>
      <c r="O238" s="94"/>
      <c r="P238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7" customFormat="1" ht="12.75">
      <c r="A239"/>
      <c r="B239"/>
      <c r="C239"/>
      <c r="D239"/>
      <c r="E239"/>
      <c r="F239"/>
      <c r="G239" s="94"/>
      <c r="H239"/>
      <c r="I239"/>
      <c r="J239"/>
      <c r="K239"/>
      <c r="L239"/>
      <c r="M239"/>
      <c r="N239"/>
      <c r="O239" s="94"/>
      <c r="P239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7" customFormat="1" ht="12.75">
      <c r="A240"/>
      <c r="B240"/>
      <c r="C240"/>
      <c r="D240"/>
      <c r="E240"/>
      <c r="F240"/>
      <c r="G240" s="94"/>
      <c r="H240"/>
      <c r="I240"/>
      <c r="J240"/>
      <c r="K240"/>
      <c r="L240"/>
      <c r="M240"/>
      <c r="N240"/>
      <c r="O240" s="94"/>
      <c r="P240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7" customFormat="1" ht="12.75">
      <c r="A241"/>
      <c r="B241"/>
      <c r="C241"/>
      <c r="D241"/>
      <c r="E241"/>
      <c r="F241"/>
      <c r="G241" s="94"/>
      <c r="H241"/>
      <c r="I241"/>
      <c r="J241"/>
      <c r="K241"/>
      <c r="L241"/>
      <c r="M241"/>
      <c r="N241"/>
      <c r="O241" s="94"/>
      <c r="P241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7" customFormat="1" ht="12.75">
      <c r="A242"/>
      <c r="B242"/>
      <c r="C242"/>
      <c r="D242"/>
      <c r="E242"/>
      <c r="F242"/>
      <c r="G242" s="94"/>
      <c r="H242"/>
      <c r="I242"/>
      <c r="J242"/>
      <c r="K242"/>
      <c r="L242"/>
      <c r="M242"/>
      <c r="N242"/>
      <c r="O242" s="94"/>
      <c r="P242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7" customFormat="1" ht="12.75">
      <c r="A243"/>
      <c r="B243"/>
      <c r="C243"/>
      <c r="D243"/>
      <c r="E243"/>
      <c r="F243"/>
      <c r="G243" s="94"/>
      <c r="H243"/>
      <c r="I243"/>
      <c r="J243"/>
      <c r="K243"/>
      <c r="L243"/>
      <c r="M243"/>
      <c r="N243"/>
      <c r="O243" s="94"/>
      <c r="P24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7:45" ht="12.75"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7:45" ht="12.75"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7:45" ht="12.75"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7:45" ht="12.75"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7:45" ht="12.75"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7:45" ht="11.25" customHeight="1"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7:45" ht="12.75"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7:45" ht="12.75"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7:45" ht="12.75"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7:45" ht="12.75"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7:45" ht="12.75"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7:45" ht="12.75"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s="7" customFormat="1" ht="12.75">
      <c r="A256"/>
      <c r="B256"/>
      <c r="C256"/>
      <c r="D256"/>
      <c r="E256"/>
      <c r="F256"/>
      <c r="G256" s="94"/>
      <c r="H256"/>
      <c r="I256"/>
      <c r="J256"/>
      <c r="K256"/>
      <c r="L256"/>
      <c r="M256"/>
      <c r="N256"/>
      <c r="O256" s="94"/>
      <c r="P256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7:45" ht="12.75"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7:45" ht="12.75"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7:45" ht="12.75"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7:45" ht="12.75"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7:45" ht="12.75"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7:45" ht="12.75"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7:45" ht="12.75"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7:45" ht="12.75"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7:45" ht="12.75"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7:45" ht="12.75"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7:45" ht="12.75"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7:45" ht="12.75"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7:45" ht="12.75"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7:45" ht="12.75"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7:45" ht="12.75"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7:45" ht="12.75" customHeight="1"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</sheetData>
  <sheetProtection/>
  <printOptions/>
  <pageMargins left="0" right="0.15748031496062992" top="0" bottom="0" header="0" footer="0"/>
  <pageSetup fitToHeight="5" horizontalDpi="300" verticalDpi="300" orientation="portrait" paperSize="9" scale="65" r:id="rId1"/>
  <headerFooter alignWithMargins="0">
    <oddFooter>&amp;L&amp;D&amp;COpgemaakt door Frans de Haan&amp;R&amp;P</oddFooter>
  </headerFooter>
  <rowBreaks count="1" manualBreakCount="1"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18.125" style="0" customWidth="1"/>
    <col min="2" max="2" width="8.625" style="0" customWidth="1"/>
    <col min="4" max="4" width="8.625" style="0" customWidth="1"/>
    <col min="5" max="5" width="10.375" style="0" customWidth="1"/>
    <col min="7" max="7" width="11.75390625" style="0" customWidth="1"/>
    <col min="8" max="8" width="9.00390625" style="0" customWidth="1"/>
    <col min="9" max="9" width="9.375" style="0" customWidth="1"/>
    <col min="10" max="10" width="9.00390625" style="0" customWidth="1"/>
    <col min="11" max="11" width="7.75390625" style="0" customWidth="1"/>
    <col min="12" max="12" width="6.875" style="0" customWidth="1"/>
    <col min="13" max="13" width="1.00390625" style="0" customWidth="1"/>
    <col min="14" max="14" width="2.875" style="251" customWidth="1"/>
    <col min="15" max="15" width="11.00390625" style="3" customWidth="1"/>
    <col min="16" max="16" width="8.25390625" style="0" customWidth="1"/>
  </cols>
  <sheetData>
    <row r="1" spans="1:15" s="60" customFormat="1" ht="23.25">
      <c r="A1" s="44" t="s">
        <v>93</v>
      </c>
      <c r="B1" s="44"/>
      <c r="C1" s="57"/>
      <c r="D1" s="58"/>
      <c r="E1" s="58"/>
      <c r="F1" s="57"/>
      <c r="G1" s="59"/>
      <c r="H1" s="59"/>
      <c r="I1" s="59"/>
      <c r="J1" s="59"/>
      <c r="K1" s="59"/>
      <c r="L1" s="59"/>
      <c r="M1" s="59"/>
      <c r="N1" s="248"/>
      <c r="O1" s="92"/>
    </row>
    <row r="2" ht="13.5" thickBot="1"/>
    <row r="3" spans="1:16" ht="13.5" thickBot="1">
      <c r="A3" s="3"/>
      <c r="B3" s="3"/>
      <c r="C3" s="54" t="s">
        <v>46</v>
      </c>
      <c r="D3" s="55"/>
      <c r="E3" s="55"/>
      <c r="F3" s="55"/>
      <c r="G3" s="55"/>
      <c r="H3" s="56"/>
      <c r="I3" s="122"/>
      <c r="J3" s="7"/>
      <c r="K3" s="7"/>
      <c r="L3" s="3"/>
      <c r="M3" s="3"/>
      <c r="N3" s="83"/>
      <c r="O3" s="13"/>
      <c r="P3" s="147"/>
    </row>
    <row r="4" spans="1:17" ht="12.75">
      <c r="A4" s="49"/>
      <c r="B4" s="52" t="s">
        <v>40</v>
      </c>
      <c r="C4" s="13" t="s">
        <v>41</v>
      </c>
      <c r="D4" s="53" t="s">
        <v>27</v>
      </c>
      <c r="E4" s="13" t="s">
        <v>42</v>
      </c>
      <c r="F4" s="53" t="s">
        <v>19</v>
      </c>
      <c r="G4" s="13" t="s">
        <v>11</v>
      </c>
      <c r="H4" s="53" t="s">
        <v>43</v>
      </c>
      <c r="I4" s="123" t="s">
        <v>28</v>
      </c>
      <c r="J4" s="20" t="s">
        <v>28</v>
      </c>
      <c r="K4" s="52" t="s">
        <v>28</v>
      </c>
      <c r="L4" s="52" t="s">
        <v>29</v>
      </c>
      <c r="M4" s="249"/>
      <c r="N4" s="122"/>
      <c r="O4" s="257" t="s">
        <v>48</v>
      </c>
      <c r="P4" s="122"/>
      <c r="Q4" s="64"/>
    </row>
    <row r="5" spans="1:15" ht="13.5" thickBot="1">
      <c r="A5" s="143" t="s">
        <v>44</v>
      </c>
      <c r="B5" s="53" t="s">
        <v>30</v>
      </c>
      <c r="C5" s="124" t="s">
        <v>30</v>
      </c>
      <c r="D5" s="144" t="s">
        <v>22</v>
      </c>
      <c r="E5" s="124" t="s">
        <v>23</v>
      </c>
      <c r="F5" s="130" t="s">
        <v>24</v>
      </c>
      <c r="G5" s="145" t="s">
        <v>10</v>
      </c>
      <c r="H5" s="130"/>
      <c r="I5" s="146" t="s">
        <v>15</v>
      </c>
      <c r="J5" s="130" t="s">
        <v>25</v>
      </c>
      <c r="K5" s="130" t="s">
        <v>20</v>
      </c>
      <c r="L5" s="130" t="s">
        <v>26</v>
      </c>
      <c r="M5" s="250"/>
      <c r="N5" s="252"/>
      <c r="O5" s="258" t="s">
        <v>21</v>
      </c>
    </row>
    <row r="6" spans="1:16" ht="12.75">
      <c r="A6" s="211" t="s">
        <v>110</v>
      </c>
      <c r="B6" s="212">
        <v>65</v>
      </c>
      <c r="C6" s="212">
        <f aca="true" t="shared" si="0" ref="C6:C29">B6*6</f>
        <v>390</v>
      </c>
      <c r="D6" s="242">
        <v>386</v>
      </c>
      <c r="E6" s="213">
        <v>186</v>
      </c>
      <c r="F6" s="212">
        <v>10</v>
      </c>
      <c r="G6" s="243">
        <f aca="true" t="shared" si="1" ref="G6:G29">D6/C6</f>
        <v>0.9897435897435898</v>
      </c>
      <c r="H6" s="244">
        <f aca="true" t="shared" si="2" ref="H6:H29">D6/E6</f>
        <v>2.075268817204301</v>
      </c>
      <c r="I6" s="245">
        <v>3.5</v>
      </c>
      <c r="J6" s="245">
        <v>1</v>
      </c>
      <c r="K6" s="212">
        <f aca="true" t="shared" si="3" ref="K6:K29">I6+J6</f>
        <v>4.5</v>
      </c>
      <c r="L6" s="260">
        <v>1</v>
      </c>
      <c r="M6" s="246"/>
      <c r="N6" s="253"/>
      <c r="O6" s="212">
        <v>65</v>
      </c>
      <c r="P6" s="214"/>
    </row>
    <row r="7" spans="1:16" ht="12.75">
      <c r="A7" s="215" t="s">
        <v>111</v>
      </c>
      <c r="B7" s="133">
        <v>75</v>
      </c>
      <c r="C7" s="133">
        <f t="shared" si="0"/>
        <v>450</v>
      </c>
      <c r="D7" s="131">
        <v>442</v>
      </c>
      <c r="E7" s="132">
        <v>164</v>
      </c>
      <c r="F7" s="133">
        <v>10</v>
      </c>
      <c r="G7" s="134">
        <f t="shared" si="1"/>
        <v>0.9822222222222222</v>
      </c>
      <c r="H7" s="135">
        <f t="shared" si="2"/>
        <v>2.6951219512195124</v>
      </c>
      <c r="I7" s="136">
        <v>3.5</v>
      </c>
      <c r="J7" s="136">
        <v>3</v>
      </c>
      <c r="K7" s="133">
        <f t="shared" si="3"/>
        <v>6.5</v>
      </c>
      <c r="L7" s="261">
        <v>2</v>
      </c>
      <c r="M7" s="187"/>
      <c r="N7" s="253"/>
      <c r="O7" s="133">
        <v>75</v>
      </c>
      <c r="P7" s="214"/>
    </row>
    <row r="8" spans="1:16" ht="12.75">
      <c r="A8" s="215" t="s">
        <v>95</v>
      </c>
      <c r="B8" s="133">
        <v>70</v>
      </c>
      <c r="C8" s="133">
        <f t="shared" si="0"/>
        <v>420</v>
      </c>
      <c r="D8" s="131">
        <v>410</v>
      </c>
      <c r="E8" s="132">
        <v>180</v>
      </c>
      <c r="F8" s="133">
        <v>10</v>
      </c>
      <c r="G8" s="134">
        <f t="shared" si="1"/>
        <v>0.9761904761904762</v>
      </c>
      <c r="H8" s="135">
        <f t="shared" si="2"/>
        <v>2.2777777777777777</v>
      </c>
      <c r="I8" s="136">
        <v>3.5</v>
      </c>
      <c r="J8" s="136">
        <v>4</v>
      </c>
      <c r="K8" s="133">
        <f t="shared" si="3"/>
        <v>7.5</v>
      </c>
      <c r="L8" s="261">
        <v>3</v>
      </c>
      <c r="M8" s="187"/>
      <c r="N8" s="253"/>
      <c r="O8" s="133">
        <v>70</v>
      </c>
      <c r="P8" s="214"/>
    </row>
    <row r="9" spans="1:16" ht="12.75">
      <c r="A9" s="216" t="s">
        <v>96</v>
      </c>
      <c r="B9" s="133">
        <v>62</v>
      </c>
      <c r="C9" s="133">
        <f t="shared" si="0"/>
        <v>372</v>
      </c>
      <c r="D9" s="131">
        <v>363</v>
      </c>
      <c r="E9" s="132">
        <v>178</v>
      </c>
      <c r="F9" s="133">
        <v>10</v>
      </c>
      <c r="G9" s="134">
        <f t="shared" si="1"/>
        <v>0.9758064516129032</v>
      </c>
      <c r="H9" s="135">
        <f t="shared" si="2"/>
        <v>2.039325842696629</v>
      </c>
      <c r="I9" s="136">
        <v>3.5</v>
      </c>
      <c r="J9" s="136">
        <v>5</v>
      </c>
      <c r="K9" s="133">
        <f t="shared" si="3"/>
        <v>8.5</v>
      </c>
      <c r="L9" s="262">
        <v>4</v>
      </c>
      <c r="M9" s="187"/>
      <c r="N9" s="253"/>
      <c r="O9" s="133">
        <v>62</v>
      </c>
      <c r="P9" s="214"/>
    </row>
    <row r="10" spans="1:16" ht="12.75">
      <c r="A10" s="215" t="s">
        <v>105</v>
      </c>
      <c r="B10" s="133">
        <v>85</v>
      </c>
      <c r="C10" s="133">
        <f t="shared" si="0"/>
        <v>510</v>
      </c>
      <c r="D10" s="131">
        <v>491</v>
      </c>
      <c r="E10" s="132">
        <v>179</v>
      </c>
      <c r="F10" s="133">
        <v>10</v>
      </c>
      <c r="G10" s="134">
        <f t="shared" si="1"/>
        <v>0.9627450980392157</v>
      </c>
      <c r="H10" s="135">
        <f t="shared" si="2"/>
        <v>2.7430167597765363</v>
      </c>
      <c r="I10" s="136">
        <v>3.5</v>
      </c>
      <c r="J10" s="136">
        <v>7</v>
      </c>
      <c r="K10" s="133">
        <f t="shared" si="3"/>
        <v>10.5</v>
      </c>
      <c r="L10" s="261">
        <v>5</v>
      </c>
      <c r="M10" s="187"/>
      <c r="N10" s="253"/>
      <c r="O10" s="133">
        <v>85</v>
      </c>
      <c r="P10" s="214"/>
    </row>
    <row r="11" spans="1:16" ht="12.75">
      <c r="A11" s="215" t="s">
        <v>114</v>
      </c>
      <c r="B11" s="133">
        <v>59</v>
      </c>
      <c r="C11" s="133">
        <f t="shared" si="0"/>
        <v>354</v>
      </c>
      <c r="D11" s="131">
        <v>348</v>
      </c>
      <c r="E11" s="132">
        <v>158</v>
      </c>
      <c r="F11" s="133">
        <v>8</v>
      </c>
      <c r="G11" s="134">
        <f t="shared" si="1"/>
        <v>0.9830508474576272</v>
      </c>
      <c r="H11" s="135">
        <f t="shared" si="2"/>
        <v>2.2025316455696204</v>
      </c>
      <c r="I11" s="136">
        <v>9.5</v>
      </c>
      <c r="J11" s="136">
        <v>2</v>
      </c>
      <c r="K11" s="133">
        <f t="shared" si="3"/>
        <v>11.5</v>
      </c>
      <c r="L11" s="261">
        <v>6</v>
      </c>
      <c r="M11" s="208"/>
      <c r="N11" s="254"/>
      <c r="O11" s="210">
        <v>65</v>
      </c>
      <c r="P11" s="214"/>
    </row>
    <row r="12" spans="1:16" ht="12.75">
      <c r="A12" s="215" t="s">
        <v>107</v>
      </c>
      <c r="B12" s="133">
        <v>59</v>
      </c>
      <c r="C12" s="192">
        <f t="shared" si="0"/>
        <v>354</v>
      </c>
      <c r="D12" s="194">
        <v>325</v>
      </c>
      <c r="E12" s="196">
        <v>194</v>
      </c>
      <c r="F12" s="192">
        <v>10</v>
      </c>
      <c r="G12" s="198">
        <f t="shared" si="1"/>
        <v>0.9180790960451978</v>
      </c>
      <c r="H12" s="200">
        <f t="shared" si="2"/>
        <v>1.675257731958763</v>
      </c>
      <c r="I12" s="202">
        <v>3.5</v>
      </c>
      <c r="J12" s="202">
        <v>11</v>
      </c>
      <c r="K12" s="192">
        <f t="shared" si="3"/>
        <v>14.5</v>
      </c>
      <c r="L12" s="261">
        <v>7</v>
      </c>
      <c r="M12" s="217"/>
      <c r="N12" s="254"/>
      <c r="O12" s="192">
        <v>59</v>
      </c>
      <c r="P12" s="214"/>
    </row>
    <row r="13" spans="1:16" ht="13.5" thickBot="1">
      <c r="A13" s="227" t="s">
        <v>106</v>
      </c>
      <c r="B13" s="192">
        <v>44</v>
      </c>
      <c r="C13" s="192">
        <f t="shared" si="0"/>
        <v>264</v>
      </c>
      <c r="D13" s="194">
        <v>256</v>
      </c>
      <c r="E13" s="196">
        <v>157</v>
      </c>
      <c r="F13" s="192">
        <v>8</v>
      </c>
      <c r="G13" s="198">
        <f t="shared" si="1"/>
        <v>0.9696969696969697</v>
      </c>
      <c r="H13" s="200">
        <f t="shared" si="2"/>
        <v>1.6305732484076434</v>
      </c>
      <c r="I13" s="202">
        <v>9.5</v>
      </c>
      <c r="J13" s="202">
        <v>6</v>
      </c>
      <c r="K13" s="192">
        <f t="shared" si="3"/>
        <v>15.5</v>
      </c>
      <c r="L13" s="263">
        <v>8</v>
      </c>
      <c r="M13" s="205"/>
      <c r="N13" s="253"/>
      <c r="O13" s="228">
        <v>47</v>
      </c>
      <c r="P13" s="214"/>
    </row>
    <row r="14" spans="1:16" ht="12.75">
      <c r="A14" s="231" t="s">
        <v>97</v>
      </c>
      <c r="B14" s="232">
        <v>70</v>
      </c>
      <c r="C14" s="232">
        <f t="shared" si="0"/>
        <v>420</v>
      </c>
      <c r="D14" s="233">
        <v>391</v>
      </c>
      <c r="E14" s="234">
        <v>178</v>
      </c>
      <c r="F14" s="232">
        <v>8</v>
      </c>
      <c r="G14" s="235">
        <f t="shared" si="1"/>
        <v>0.930952380952381</v>
      </c>
      <c r="H14" s="236">
        <f t="shared" si="2"/>
        <v>2.196629213483146</v>
      </c>
      <c r="I14" s="237">
        <v>9.5</v>
      </c>
      <c r="J14" s="238">
        <v>8</v>
      </c>
      <c r="K14" s="232">
        <f t="shared" si="3"/>
        <v>17.5</v>
      </c>
      <c r="L14" s="264">
        <v>9</v>
      </c>
      <c r="M14" s="239"/>
      <c r="N14" s="255"/>
      <c r="O14" s="232">
        <v>70</v>
      </c>
      <c r="P14" s="219"/>
    </row>
    <row r="15" spans="1:16" ht="12.75">
      <c r="A15" s="220" t="s">
        <v>103</v>
      </c>
      <c r="B15" s="137">
        <v>62</v>
      </c>
      <c r="C15" s="137">
        <f t="shared" si="0"/>
        <v>372</v>
      </c>
      <c r="D15" s="138">
        <v>346</v>
      </c>
      <c r="E15" s="139">
        <v>168</v>
      </c>
      <c r="F15" s="137">
        <v>8</v>
      </c>
      <c r="G15" s="140">
        <f t="shared" si="1"/>
        <v>0.9301075268817204</v>
      </c>
      <c r="H15" s="141">
        <f t="shared" si="2"/>
        <v>2.0595238095238093</v>
      </c>
      <c r="I15" s="218">
        <v>9.5</v>
      </c>
      <c r="J15" s="142">
        <v>9</v>
      </c>
      <c r="K15" s="137">
        <f t="shared" si="3"/>
        <v>18.5</v>
      </c>
      <c r="L15" s="265">
        <v>10</v>
      </c>
      <c r="M15" s="221"/>
      <c r="N15" s="256"/>
      <c r="O15" s="207">
        <v>65</v>
      </c>
      <c r="P15" s="219"/>
    </row>
    <row r="16" spans="1:16" ht="13.5" thickBot="1">
      <c r="A16" s="240" t="s">
        <v>98</v>
      </c>
      <c r="B16" s="193">
        <v>85</v>
      </c>
      <c r="C16" s="193">
        <f t="shared" si="0"/>
        <v>510</v>
      </c>
      <c r="D16" s="195">
        <v>471</v>
      </c>
      <c r="E16" s="197">
        <v>176</v>
      </c>
      <c r="F16" s="193">
        <v>8</v>
      </c>
      <c r="G16" s="199">
        <f t="shared" si="1"/>
        <v>0.9235294117647059</v>
      </c>
      <c r="H16" s="201">
        <f t="shared" si="2"/>
        <v>2.6761363636363638</v>
      </c>
      <c r="I16" s="203">
        <v>9.5</v>
      </c>
      <c r="J16" s="203">
        <v>10</v>
      </c>
      <c r="K16" s="193">
        <f t="shared" si="3"/>
        <v>19.5</v>
      </c>
      <c r="L16" s="266">
        <v>11</v>
      </c>
      <c r="M16" s="206"/>
      <c r="N16" s="255"/>
      <c r="O16" s="193">
        <v>85</v>
      </c>
      <c r="P16" s="219"/>
    </row>
    <row r="17" spans="1:16" ht="12.75">
      <c r="A17" s="229" t="s">
        <v>112</v>
      </c>
      <c r="B17" s="22">
        <v>62</v>
      </c>
      <c r="C17" s="22">
        <f t="shared" si="0"/>
        <v>372</v>
      </c>
      <c r="D17" s="34">
        <v>314</v>
      </c>
      <c r="E17" s="23">
        <v>185</v>
      </c>
      <c r="F17" s="22">
        <v>8</v>
      </c>
      <c r="G17" s="126">
        <f t="shared" si="1"/>
        <v>0.8440860215053764</v>
      </c>
      <c r="H17" s="127">
        <f t="shared" si="2"/>
        <v>1.6972972972972973</v>
      </c>
      <c r="I17" s="230">
        <v>9.5</v>
      </c>
      <c r="J17" s="128">
        <v>15</v>
      </c>
      <c r="K17" s="22">
        <f t="shared" si="3"/>
        <v>24.5</v>
      </c>
      <c r="L17" s="267">
        <v>12</v>
      </c>
      <c r="M17" s="204"/>
      <c r="N17" s="102"/>
      <c r="O17" s="2"/>
      <c r="P17" s="223"/>
    </row>
    <row r="18" spans="1:16" ht="12.75">
      <c r="A18" s="224" t="s">
        <v>104</v>
      </c>
      <c r="B18" s="21">
        <v>65</v>
      </c>
      <c r="C18" s="21">
        <f t="shared" si="0"/>
        <v>390</v>
      </c>
      <c r="D18" s="35">
        <v>356</v>
      </c>
      <c r="E18" s="19">
        <v>167</v>
      </c>
      <c r="F18" s="21">
        <v>6</v>
      </c>
      <c r="G18" s="125">
        <f t="shared" si="1"/>
        <v>0.9128205128205128</v>
      </c>
      <c r="H18" s="51">
        <f t="shared" si="2"/>
        <v>2.1317365269461077</v>
      </c>
      <c r="I18" s="46">
        <v>13.5</v>
      </c>
      <c r="J18" s="46">
        <v>12</v>
      </c>
      <c r="K18" s="21">
        <f t="shared" si="3"/>
        <v>25.5</v>
      </c>
      <c r="L18" s="268">
        <v>13</v>
      </c>
      <c r="M18" s="189"/>
      <c r="N18" s="102"/>
      <c r="O18" s="2"/>
      <c r="P18" s="223"/>
    </row>
    <row r="19" spans="1:16" ht="12.75">
      <c r="A19" s="224" t="s">
        <v>99</v>
      </c>
      <c r="B19" s="21">
        <v>53</v>
      </c>
      <c r="C19" s="21">
        <f t="shared" si="0"/>
        <v>318</v>
      </c>
      <c r="D19" s="35">
        <v>271</v>
      </c>
      <c r="E19" s="19">
        <v>157</v>
      </c>
      <c r="F19" s="21">
        <v>6</v>
      </c>
      <c r="G19" s="125">
        <f t="shared" si="1"/>
        <v>0.8522012578616353</v>
      </c>
      <c r="H19" s="51">
        <f t="shared" si="2"/>
        <v>1.7261146496815287</v>
      </c>
      <c r="I19" s="46">
        <v>13.5</v>
      </c>
      <c r="J19" s="46">
        <v>13</v>
      </c>
      <c r="K19" s="21">
        <f t="shared" si="3"/>
        <v>26.5</v>
      </c>
      <c r="L19" s="268">
        <v>14</v>
      </c>
      <c r="M19" s="188"/>
      <c r="N19" s="252"/>
      <c r="O19" s="2"/>
      <c r="P19" s="223"/>
    </row>
    <row r="20" spans="1:16" ht="12.75">
      <c r="A20" s="222" t="s">
        <v>100</v>
      </c>
      <c r="B20" s="21">
        <v>50</v>
      </c>
      <c r="C20" s="21">
        <f t="shared" si="0"/>
        <v>300</v>
      </c>
      <c r="D20" s="35">
        <v>255</v>
      </c>
      <c r="E20" s="19">
        <v>219</v>
      </c>
      <c r="F20" s="21">
        <v>4</v>
      </c>
      <c r="G20" s="125">
        <f t="shared" si="1"/>
        <v>0.85</v>
      </c>
      <c r="H20" s="51">
        <f t="shared" si="2"/>
        <v>1.1643835616438356</v>
      </c>
      <c r="I20" s="46">
        <v>17</v>
      </c>
      <c r="J20" s="46">
        <v>14</v>
      </c>
      <c r="K20" s="21">
        <f t="shared" si="3"/>
        <v>31</v>
      </c>
      <c r="L20" s="269">
        <v>15</v>
      </c>
      <c r="M20" s="189"/>
      <c r="N20" s="102"/>
      <c r="O20" s="2"/>
      <c r="P20" s="223"/>
    </row>
    <row r="21" spans="1:16" ht="12.75">
      <c r="A21" s="224" t="s">
        <v>113</v>
      </c>
      <c r="B21" s="21">
        <v>59</v>
      </c>
      <c r="C21" s="22">
        <f t="shared" si="0"/>
        <v>354</v>
      </c>
      <c r="D21" s="34">
        <v>291</v>
      </c>
      <c r="E21" s="23">
        <v>161</v>
      </c>
      <c r="F21" s="22">
        <v>4</v>
      </c>
      <c r="G21" s="126">
        <f t="shared" si="1"/>
        <v>0.8220338983050848</v>
      </c>
      <c r="H21" s="127">
        <f t="shared" si="2"/>
        <v>1.8074534161490683</v>
      </c>
      <c r="I21" s="46">
        <v>17</v>
      </c>
      <c r="J21" s="128">
        <v>17</v>
      </c>
      <c r="K21" s="21">
        <f t="shared" si="3"/>
        <v>34</v>
      </c>
      <c r="L21" s="268">
        <v>16</v>
      </c>
      <c r="M21" s="188"/>
      <c r="N21" s="252"/>
      <c r="O21" s="2"/>
      <c r="P21" s="223"/>
    </row>
    <row r="22" spans="1:16" ht="12.75">
      <c r="A22" s="224" t="s">
        <v>117</v>
      </c>
      <c r="B22" s="21">
        <v>59</v>
      </c>
      <c r="C22" s="21">
        <f t="shared" si="0"/>
        <v>354</v>
      </c>
      <c r="D22" s="35">
        <v>274</v>
      </c>
      <c r="E22" s="19">
        <v>169</v>
      </c>
      <c r="F22" s="21">
        <v>4</v>
      </c>
      <c r="G22" s="125">
        <f t="shared" si="1"/>
        <v>0.7740112994350282</v>
      </c>
      <c r="H22" s="51">
        <f t="shared" si="2"/>
        <v>1.621301775147929</v>
      </c>
      <c r="I22" s="46">
        <v>17</v>
      </c>
      <c r="J22" s="46">
        <v>18</v>
      </c>
      <c r="K22" s="21">
        <f t="shared" si="3"/>
        <v>35</v>
      </c>
      <c r="L22" s="268">
        <v>17</v>
      </c>
      <c r="M22" s="189"/>
      <c r="N22" s="102"/>
      <c r="O22" s="2"/>
      <c r="P22" s="223"/>
    </row>
    <row r="23" spans="1:16" ht="12.75">
      <c r="A23" s="224" t="s">
        <v>108</v>
      </c>
      <c r="B23" s="21">
        <v>44</v>
      </c>
      <c r="C23" s="21">
        <f t="shared" si="0"/>
        <v>264</v>
      </c>
      <c r="D23" s="35">
        <v>204</v>
      </c>
      <c r="E23" s="19">
        <v>169</v>
      </c>
      <c r="F23" s="21">
        <v>4</v>
      </c>
      <c r="G23" s="125">
        <f t="shared" si="1"/>
        <v>0.7727272727272727</v>
      </c>
      <c r="H23" s="51">
        <f t="shared" si="2"/>
        <v>1.2071005917159763</v>
      </c>
      <c r="I23" s="46">
        <v>17</v>
      </c>
      <c r="J23" s="46">
        <v>19</v>
      </c>
      <c r="K23" s="21">
        <f t="shared" si="3"/>
        <v>36</v>
      </c>
      <c r="L23" s="268">
        <v>18</v>
      </c>
      <c r="M23" s="188"/>
      <c r="N23" s="252"/>
      <c r="O23" s="2"/>
      <c r="P23" s="223"/>
    </row>
    <row r="24" spans="1:16" ht="12.75">
      <c r="A24" s="222" t="s">
        <v>94</v>
      </c>
      <c r="B24" s="22">
        <v>33</v>
      </c>
      <c r="C24" s="21">
        <f t="shared" si="0"/>
        <v>198</v>
      </c>
      <c r="D24" s="35">
        <v>151</v>
      </c>
      <c r="E24" s="19">
        <v>177</v>
      </c>
      <c r="F24" s="50">
        <v>4</v>
      </c>
      <c r="G24" s="125">
        <f t="shared" si="1"/>
        <v>0.7626262626262627</v>
      </c>
      <c r="H24" s="51">
        <f t="shared" si="2"/>
        <v>0.8531073446327684</v>
      </c>
      <c r="I24" s="46">
        <v>17</v>
      </c>
      <c r="J24" s="46">
        <v>21</v>
      </c>
      <c r="K24" s="21">
        <f t="shared" si="3"/>
        <v>38</v>
      </c>
      <c r="L24" s="269">
        <v>19</v>
      </c>
      <c r="M24" s="225"/>
      <c r="N24" s="252"/>
      <c r="O24" s="2"/>
      <c r="P24" s="223"/>
    </row>
    <row r="25" spans="1:16" ht="12.75">
      <c r="A25" s="224" t="s">
        <v>101</v>
      </c>
      <c r="B25" s="190">
        <v>35</v>
      </c>
      <c r="C25" s="21">
        <f t="shared" si="0"/>
        <v>210</v>
      </c>
      <c r="D25" s="35">
        <v>175</v>
      </c>
      <c r="E25" s="19">
        <v>193</v>
      </c>
      <c r="F25" s="21">
        <v>0</v>
      </c>
      <c r="G25" s="125">
        <f t="shared" si="1"/>
        <v>0.8333333333333334</v>
      </c>
      <c r="H25" s="51">
        <f t="shared" si="2"/>
        <v>0.9067357512953368</v>
      </c>
      <c r="I25" s="46">
        <v>23</v>
      </c>
      <c r="J25" s="46">
        <v>16</v>
      </c>
      <c r="K25" s="21">
        <f t="shared" si="3"/>
        <v>39</v>
      </c>
      <c r="L25" s="268">
        <v>20</v>
      </c>
      <c r="M25" s="188"/>
      <c r="N25" s="252"/>
      <c r="O25" s="2"/>
      <c r="P25" s="223"/>
    </row>
    <row r="26" spans="1:16" ht="12.75">
      <c r="A26" s="224" t="s">
        <v>116</v>
      </c>
      <c r="B26" s="21">
        <v>59</v>
      </c>
      <c r="C26" s="21">
        <f t="shared" si="0"/>
        <v>354</v>
      </c>
      <c r="D26" s="35">
        <v>273</v>
      </c>
      <c r="E26" s="19">
        <v>194</v>
      </c>
      <c r="F26" s="21">
        <v>2</v>
      </c>
      <c r="G26" s="125">
        <f t="shared" si="1"/>
        <v>0.7711864406779662</v>
      </c>
      <c r="H26" s="51">
        <f t="shared" si="2"/>
        <v>1.407216494845361</v>
      </c>
      <c r="I26" s="46">
        <v>20.5</v>
      </c>
      <c r="J26" s="46">
        <v>20</v>
      </c>
      <c r="K26" s="21">
        <f t="shared" si="3"/>
        <v>40.5</v>
      </c>
      <c r="L26" s="268">
        <v>21</v>
      </c>
      <c r="M26" s="188"/>
      <c r="N26" s="252"/>
      <c r="O26" s="2"/>
      <c r="P26" s="223"/>
    </row>
    <row r="27" spans="1:16" ht="12.75">
      <c r="A27" s="224" t="s">
        <v>115</v>
      </c>
      <c r="B27" s="21">
        <v>38</v>
      </c>
      <c r="C27" s="21">
        <f t="shared" si="0"/>
        <v>228</v>
      </c>
      <c r="D27" s="35">
        <v>172</v>
      </c>
      <c r="E27" s="19">
        <v>184</v>
      </c>
      <c r="F27" s="50">
        <v>2</v>
      </c>
      <c r="G27" s="125">
        <f t="shared" si="1"/>
        <v>0.7543859649122807</v>
      </c>
      <c r="H27" s="51">
        <f t="shared" si="2"/>
        <v>0.9347826086956522</v>
      </c>
      <c r="I27" s="46">
        <v>20.5</v>
      </c>
      <c r="J27" s="46">
        <v>22</v>
      </c>
      <c r="K27" s="21">
        <f t="shared" si="3"/>
        <v>42.5</v>
      </c>
      <c r="L27" s="268">
        <v>22</v>
      </c>
      <c r="M27" s="188"/>
      <c r="N27" s="252"/>
      <c r="O27" s="2"/>
      <c r="P27" s="223"/>
    </row>
    <row r="28" spans="1:16" ht="12.75">
      <c r="A28" s="224" t="s">
        <v>109</v>
      </c>
      <c r="B28" s="21">
        <v>33</v>
      </c>
      <c r="C28" s="21">
        <f t="shared" si="0"/>
        <v>198</v>
      </c>
      <c r="D28" s="35">
        <v>147</v>
      </c>
      <c r="E28" s="19">
        <v>191</v>
      </c>
      <c r="F28" s="21">
        <v>0</v>
      </c>
      <c r="G28" s="125">
        <f t="shared" si="1"/>
        <v>0.7424242424242424</v>
      </c>
      <c r="H28" s="51">
        <f t="shared" si="2"/>
        <v>0.7696335078534031</v>
      </c>
      <c r="I28" s="46">
        <v>23</v>
      </c>
      <c r="J28" s="46">
        <v>23</v>
      </c>
      <c r="K28" s="21">
        <f t="shared" si="3"/>
        <v>46</v>
      </c>
      <c r="L28" s="268">
        <v>23</v>
      </c>
      <c r="M28" s="188"/>
      <c r="N28" s="252"/>
      <c r="O28" s="2"/>
      <c r="P28" s="223"/>
    </row>
    <row r="29" spans="1:16" ht="13.5" thickBot="1">
      <c r="A29" s="226" t="s">
        <v>102</v>
      </c>
      <c r="B29" s="48">
        <v>41</v>
      </c>
      <c r="C29" s="48">
        <f t="shared" si="0"/>
        <v>246</v>
      </c>
      <c r="D29" s="88">
        <v>173</v>
      </c>
      <c r="E29" s="63">
        <v>168</v>
      </c>
      <c r="F29" s="48">
        <v>0</v>
      </c>
      <c r="G29" s="129">
        <f t="shared" si="1"/>
        <v>0.7032520325203252</v>
      </c>
      <c r="H29" s="61">
        <f t="shared" si="2"/>
        <v>1.0297619047619047</v>
      </c>
      <c r="I29" s="47">
        <v>23</v>
      </c>
      <c r="J29" s="47">
        <v>24</v>
      </c>
      <c r="K29" s="48">
        <f t="shared" si="3"/>
        <v>47</v>
      </c>
      <c r="L29" s="270">
        <v>24</v>
      </c>
      <c r="M29" s="209"/>
      <c r="N29" s="252"/>
      <c r="O29" s="2"/>
      <c r="P29" s="223"/>
    </row>
    <row r="30" spans="1:2" ht="12.75">
      <c r="A30" s="241"/>
      <c r="B30" s="64"/>
    </row>
    <row r="31" spans="1:15" ht="12.75">
      <c r="A31" s="147" t="s">
        <v>47</v>
      </c>
      <c r="B31" s="147"/>
      <c r="C31" s="147"/>
      <c r="D31" s="147"/>
      <c r="E31" s="147"/>
      <c r="F31" s="147"/>
      <c r="H31" s="89"/>
      <c r="I31" s="247" t="s">
        <v>118</v>
      </c>
      <c r="J31" s="89"/>
      <c r="K31" s="89"/>
      <c r="L31" s="89"/>
      <c r="O31" s="89"/>
    </row>
    <row r="32" spans="1:15" ht="18">
      <c r="A32" s="259" t="s">
        <v>36</v>
      </c>
      <c r="O32"/>
    </row>
  </sheetData>
  <sheetProtection/>
  <printOptions/>
  <pageMargins left="0.1968503937007874" right="0.7874015748031497" top="0.984251968503937" bottom="0.984251968503937" header="0.5118110236220472" footer="0.5118110236220472"/>
  <pageSetup orientation="landscape" paperSize="9" scale="105" r:id="rId1"/>
  <headerFooter alignWithMargins="0">
    <oddFooter>&amp;Copgemaakt door Frans de Haan&amp;R&amp;D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Valk</dc:creator>
  <cp:keywords/>
  <dc:description/>
  <cp:lastModifiedBy>Roel</cp:lastModifiedBy>
  <cp:lastPrinted>2011-01-22T09:49:32Z</cp:lastPrinted>
  <dcterms:created xsi:type="dcterms:W3CDTF">2007-05-30T22:18:43Z</dcterms:created>
  <dcterms:modified xsi:type="dcterms:W3CDTF">2011-01-30T11:58:33Z</dcterms:modified>
  <cp:category/>
  <cp:version/>
  <cp:contentType/>
  <cp:contentStatus/>
</cp:coreProperties>
</file>